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95" firstSheet="21" activeTab="21"/>
  </bookViews>
  <sheets>
    <sheet name="АСШ1" sheetId="1" r:id="rId1"/>
    <sheet name="АСШ2" sheetId="2" r:id="rId2"/>
    <sheet name="АСШ3" sheetId="3" r:id="rId3"/>
    <sheet name="АСШ4" sheetId="4" r:id="rId4"/>
    <sheet name="АСШ№4 сент" sheetId="5" r:id="rId5"/>
    <sheet name="Новорыбинская СШ" sheetId="6" r:id="rId6"/>
    <sheet name="Урюпинская СШ" sheetId="7" r:id="rId7"/>
    <sheet name="Енбекская СШ" sheetId="8" r:id="rId8"/>
    <sheet name="Азатская СШ" sheetId="9" r:id="rId9"/>
    <sheet name="Одесская СШ" sheetId="10" r:id="rId10"/>
    <sheet name="Искровская СШ" sheetId="11" r:id="rId11"/>
    <sheet name="СШ им.Горького" sheetId="12" r:id="rId12"/>
    <sheet name="СШ им.Кирдищева" sheetId="13" r:id="rId13"/>
    <sheet name="Наумовская СШ" sheetId="14" r:id="rId14"/>
    <sheet name="Минская СШ" sheetId="15" r:id="rId15"/>
    <sheet name="Орнекская СШ" sheetId="16" r:id="rId16"/>
    <sheet name="СШ им.Кусаинова" sheetId="17" r:id="rId17"/>
    <sheet name="Кенесская ОШ" sheetId="18" r:id="rId18"/>
    <sheet name="Амангельдинская ОШ" sheetId="19" r:id="rId19"/>
    <sheet name="Барапская ОШ" sheetId="20" r:id="rId20"/>
    <sheet name="Кировская ОШ" sheetId="21" r:id="rId21"/>
    <sheet name="ОШ им.Мичурина" sheetId="22" r:id="rId22"/>
  </sheets>
  <definedNames>
    <definedName name="_xlnm.Print_Area" localSheetId="8">'Азатская СШ'!$A$1:$E$35</definedName>
    <definedName name="_xlnm.Print_Area" localSheetId="18">'Амангельдинская ОШ'!$A$1:$E$35</definedName>
    <definedName name="_xlnm.Print_Area" localSheetId="0">'АСШ1'!$A$1:$E$35</definedName>
    <definedName name="_xlnm.Print_Area" localSheetId="1">'АСШ2'!$A$1:$E$35</definedName>
    <definedName name="_xlnm.Print_Area" localSheetId="2">'АСШ3'!$A$1:$E$35</definedName>
    <definedName name="_xlnm.Print_Area" localSheetId="3">'АСШ4'!$A$1:$E$35</definedName>
    <definedName name="_xlnm.Print_Area" localSheetId="19">'Барапская ОШ'!$A$1:$E$35</definedName>
    <definedName name="_xlnm.Print_Area" localSheetId="7">'Енбекская СШ'!$A$1:$E$35</definedName>
    <definedName name="_xlnm.Print_Area" localSheetId="10">'Искровская СШ'!$A$1:$E$35</definedName>
    <definedName name="_xlnm.Print_Area" localSheetId="17">'Кенесская ОШ'!$A$1:$E$35</definedName>
    <definedName name="_xlnm.Print_Area" localSheetId="20">'Кировская ОШ'!$A$1:$E$35</definedName>
    <definedName name="_xlnm.Print_Area" localSheetId="14">'Минская СШ'!$A$1:$E$35</definedName>
    <definedName name="_xlnm.Print_Area" localSheetId="13">'Наумовская СШ'!$A$1:$E$35</definedName>
    <definedName name="_xlnm.Print_Area" localSheetId="5">'Новорыбинская СШ'!$A$1:$E$35</definedName>
    <definedName name="_xlnm.Print_Area" localSheetId="9">'Одесская СШ'!$A$1:$E$35</definedName>
    <definedName name="_xlnm.Print_Area" localSheetId="15">'Орнекская СШ'!$A$1:$E$35</definedName>
    <definedName name="_xlnm.Print_Area" localSheetId="21">'ОШ им.Мичурина'!$A$1:$E$35</definedName>
    <definedName name="_xlnm.Print_Area" localSheetId="11">'СШ им.Горького'!$A$1:$E$35</definedName>
    <definedName name="_xlnm.Print_Area" localSheetId="12">'СШ им.Кирдищева'!$A$1:$E$35</definedName>
    <definedName name="_xlnm.Print_Area" localSheetId="16">'СШ им.Кусаинова'!$A$1:$E$35</definedName>
    <definedName name="_xlnm.Print_Area" localSheetId="6">'Урюпинская СШ'!$A$1:$E$35</definedName>
  </definedNames>
  <calcPr fullCalcOnLoad="1"/>
</workbook>
</file>

<file path=xl/sharedStrings.xml><?xml version="1.0" encoding="utf-8"?>
<sst xmlns="http://schemas.openxmlformats.org/spreadsheetml/2006/main" count="1199" uniqueCount="62">
  <si>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</si>
  <si>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</si>
  <si>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</si>
  <si>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</si>
  <si>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</si>
  <si>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</si>
  <si>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</si>
  <si>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</si>
  <si>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</si>
  <si>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</si>
  <si>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</si>
  <si>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</si>
  <si>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</si>
  <si>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</si>
  <si>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</si>
  <si>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</si>
  <si>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</si>
  <si>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</si>
  <si>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</si>
  <si>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</si>
  <si>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</si>
  <si>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</si>
  <si>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</si>
  <si>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</si>
  <si>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</si>
  <si>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</si>
  <si>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</si>
  <si>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</si>
  <si>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</si>
  <si>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</si>
  <si>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Аккольский район, Аккольская СШ №2</t>
  </si>
  <si>
    <t>Аккольский район, Аккольская СШ №3</t>
  </si>
  <si>
    <t>Аккольский район, Аккольская СШ №4</t>
  </si>
  <si>
    <t>Аккольский район, Новорыбинская СШ</t>
  </si>
  <si>
    <t>Аккольский район, Урюпинская СШ</t>
  </si>
  <si>
    <t>Аккольский район, Енбекская СШ сад</t>
  </si>
  <si>
    <t xml:space="preserve">Аккольский район, Азатская СШ </t>
  </si>
  <si>
    <t xml:space="preserve">Аккольский район, Одесская СШ </t>
  </si>
  <si>
    <t xml:space="preserve">Аккольский район, Искровская СШ </t>
  </si>
  <si>
    <t>Аккольский район, Наумовская СШ</t>
  </si>
  <si>
    <t>Аккольский район, Минская СШ</t>
  </si>
  <si>
    <t>Аккольский район, Орнекская СШ</t>
  </si>
  <si>
    <t>Аккольский район,  СШ им. Кусаинов</t>
  </si>
  <si>
    <t>Аккольский район,  Барапская ОШ</t>
  </si>
  <si>
    <t>Аккольский район,  Амангельдинская  ОШ</t>
  </si>
  <si>
    <t>Аккольский район,  Кировская ОШ</t>
  </si>
  <si>
    <t>Аккольский район,   ОШ им. Мичурина</t>
  </si>
  <si>
    <t>Аккольский район,  Кенесская ОШ</t>
  </si>
  <si>
    <t>Аккольский район, СШ сад им.Горького</t>
  </si>
  <si>
    <t>на 1 квартал 2020 года</t>
  </si>
  <si>
    <t>2020 год</t>
  </si>
  <si>
    <t>Аккольский район, СШ  сад им.Кирдищева</t>
  </si>
  <si>
    <t>на 3 квартал 2020 года</t>
  </si>
  <si>
    <t>директор-1,завуч-3,завхоз-1,гл.бух-1=6ед.</t>
  </si>
  <si>
    <t>пед.псих-1,5;пед.деф-1;нвп-1;ст.вож-1;зав.биб-1</t>
  </si>
  <si>
    <t>эконом-1;лаб-2,5;делопр-1;сек-1;гард-1;уборщ-5;вахт-2;стор-3;рабоч-2;</t>
  </si>
  <si>
    <t>пед.перс</t>
  </si>
  <si>
    <t>план на период-сентябрь</t>
  </si>
  <si>
    <t>на сентябрь 2020 года</t>
  </si>
  <si>
    <t>на  3 квартал 2020 года</t>
  </si>
  <si>
    <t>на3квартал 2020 года</t>
  </si>
  <si>
    <t>на3 квартал 2020 года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</si>
</sst>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-* #,##0.000\ _₽_-;\-* #,##0.000\ _₽_-;_-* &quot;-&quot;??\ _₽_-;_-@_-"/>
    <numFmt numFmtId="190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u val="single"/>
      <sz val="6.6"/>
      <color indexed="30"/>
      <name val="Calibri"/>
      <family val="2"/>
    </font>
    <font>
      <u val="single"/>
      <sz val="6.6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182" fontId="45" fillId="0" borderId="10" xfId="0" applyNumberFormat="1" applyFont="1" applyBorder="1" applyAlignment="1">
      <alignment/>
    </xf>
    <xf numFmtId="182" fontId="4" fillId="33" borderId="10" xfId="0" applyNumberFormat="1" applyFont="1" applyFill="1" applyBorder="1" applyAlignment="1">
      <alignment horizontal="center" vertical="center"/>
    </xf>
    <xf numFmtId="182" fontId="45" fillId="0" borderId="0" xfId="0" applyNumberFormat="1" applyFont="1" applyAlignment="1">
      <alignment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182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82" fontId="4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90" fontId="45" fillId="0" borderId="10" xfId="6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right" vertical="center"/>
    </xf>
    <xf numFmtId="2" fontId="45" fillId="34" borderId="10" xfId="0" applyNumberFormat="1" applyFont="1" applyFill="1" applyBorder="1" applyAlignment="1">
      <alignment/>
    </xf>
    <xf numFmtId="183" fontId="45" fillId="0" borderId="1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13" sqref="C1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49</v>
      </c>
      <c r="B2" s="36"/>
      <c r="C2" s="36"/>
      <c r="D2" s="36"/>
      <c r="E2" s="36"/>
    </row>
    <row r="3" ht="20.25">
      <c r="A3" s="1"/>
    </row>
    <row r="4" spans="1:5" ht="20.25">
      <c r="A4" s="37" t="s">
        <v>29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9">
        <v>876</v>
      </c>
      <c r="D11" s="9">
        <v>876</v>
      </c>
      <c r="E11" s="9">
        <v>876</v>
      </c>
    </row>
    <row r="12" spans="1:5" ht="25.5">
      <c r="A12" s="12" t="s">
        <v>24</v>
      </c>
      <c r="B12" s="8" t="s">
        <v>2</v>
      </c>
      <c r="C12" s="20">
        <f>C13/C11</f>
        <v>323.5455479452055</v>
      </c>
      <c r="D12" s="20">
        <f>D13/D11</f>
        <v>56.83858447488584</v>
      </c>
      <c r="E12" s="20">
        <f>E13/E11</f>
        <v>56.83858447488584</v>
      </c>
    </row>
    <row r="13" spans="1:7" ht="25.5">
      <c r="A13" s="7" t="s">
        <v>11</v>
      </c>
      <c r="B13" s="8" t="s">
        <v>2</v>
      </c>
      <c r="C13" s="20">
        <f>C15+C29+C30+C31+C32+C33</f>
        <v>283425.9</v>
      </c>
      <c r="D13" s="20">
        <f>D15+D29+D30+D31+D32+D33</f>
        <v>49790.6</v>
      </c>
      <c r="E13" s="20">
        <f>E15+E29+E30+E31+E32+E33</f>
        <v>49790.6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181622.4</v>
      </c>
      <c r="D15" s="23">
        <f>D17+D20+D23+D26</f>
        <v>45405.6</v>
      </c>
      <c r="E15" s="23">
        <f>E17+E20+E23+E26</f>
        <v>45405.6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8292</v>
      </c>
      <c r="D17" s="23">
        <f>D19*D18*3</f>
        <v>2073</v>
      </c>
      <c r="E17" s="23">
        <f>E19*E18*3</f>
        <v>2073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25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138.2</v>
      </c>
      <c r="D19" s="17">
        <v>138.2</v>
      </c>
      <c r="E19" s="17">
        <v>138.2</v>
      </c>
    </row>
    <row r="20" spans="1:5" ht="25.5">
      <c r="A20" s="9" t="s">
        <v>22</v>
      </c>
      <c r="B20" s="8" t="s">
        <v>2</v>
      </c>
      <c r="C20" s="23">
        <f>C21*C22*12</f>
        <v>141792</v>
      </c>
      <c r="D20" s="23">
        <f>D21*D22*3</f>
        <v>35448</v>
      </c>
      <c r="E20" s="23">
        <f>E21*E22*3</f>
        <v>35448</v>
      </c>
    </row>
    <row r="21" spans="1:5" ht="20.25">
      <c r="A21" s="12" t="s">
        <v>4</v>
      </c>
      <c r="B21" s="13" t="s">
        <v>3</v>
      </c>
      <c r="C21" s="24">
        <v>70</v>
      </c>
      <c r="D21" s="24">
        <v>70</v>
      </c>
      <c r="E21" s="9">
        <v>70</v>
      </c>
    </row>
    <row r="22" spans="1:5" ht="21.75" customHeight="1">
      <c r="A22" s="12" t="s">
        <v>26</v>
      </c>
      <c r="B22" s="8" t="s">
        <v>27</v>
      </c>
      <c r="C22" s="24">
        <v>168.8</v>
      </c>
      <c r="D22" s="24">
        <v>168.8</v>
      </c>
      <c r="E22" s="24">
        <v>168.8</v>
      </c>
    </row>
    <row r="23" spans="1:5" ht="39">
      <c r="A23" s="16" t="s">
        <v>25</v>
      </c>
      <c r="B23" s="8" t="s">
        <v>2</v>
      </c>
      <c r="C23" s="9">
        <f>C24*C25*12</f>
        <v>12750</v>
      </c>
      <c r="D23" s="9">
        <f>D24*D25*3</f>
        <v>3187.5</v>
      </c>
      <c r="E23" s="9">
        <f>E24*E25*3</f>
        <v>3187.5</v>
      </c>
    </row>
    <row r="24" spans="1:5" ht="20.25">
      <c r="A24" s="12" t="s">
        <v>4</v>
      </c>
      <c r="B24" s="13" t="s">
        <v>3</v>
      </c>
      <c r="C24" s="9">
        <v>12.5</v>
      </c>
      <c r="D24" s="9">
        <v>12.5</v>
      </c>
      <c r="E24" s="9">
        <v>12.5</v>
      </c>
    </row>
    <row r="25" spans="1:5" ht="21.75" customHeight="1">
      <c r="A25" s="12" t="s">
        <v>26</v>
      </c>
      <c r="B25" s="8" t="s">
        <v>27</v>
      </c>
      <c r="C25" s="9">
        <v>85</v>
      </c>
      <c r="D25" s="9">
        <v>85</v>
      </c>
      <c r="E25" s="9">
        <v>85</v>
      </c>
    </row>
    <row r="26" spans="1:5" ht="25.5">
      <c r="A26" s="9" t="s">
        <v>23</v>
      </c>
      <c r="B26" s="8" t="s">
        <v>2</v>
      </c>
      <c r="C26" s="23">
        <f>C27*C28*12</f>
        <v>18788.4</v>
      </c>
      <c r="D26" s="23">
        <f>D27*D28*3</f>
        <v>4697.1</v>
      </c>
      <c r="E26" s="23">
        <f>E27*E28*3</f>
        <v>4697.1</v>
      </c>
    </row>
    <row r="27" spans="1:7" ht="20.25">
      <c r="A27" s="12" t="s">
        <v>4</v>
      </c>
      <c r="B27" s="13" t="s">
        <v>3</v>
      </c>
      <c r="C27" s="24">
        <v>25.5</v>
      </c>
      <c r="D27" s="24">
        <v>25.5</v>
      </c>
      <c r="E27" s="24">
        <v>25.5</v>
      </c>
      <c r="G27" s="19"/>
    </row>
    <row r="28" spans="1:5" ht="21.75" customHeight="1">
      <c r="A28" s="12" t="s">
        <v>26</v>
      </c>
      <c r="B28" s="8" t="s">
        <v>27</v>
      </c>
      <c r="C28" s="9">
        <v>61.4</v>
      </c>
      <c r="D28" s="9">
        <v>61.4</v>
      </c>
      <c r="E28" s="9">
        <v>61.4</v>
      </c>
    </row>
    <row r="29" spans="1:9" ht="25.5">
      <c r="A29" s="7" t="s">
        <v>5</v>
      </c>
      <c r="B29" s="8" t="s">
        <v>2</v>
      </c>
      <c r="C29" s="24">
        <v>17392</v>
      </c>
      <c r="D29" s="24">
        <v>1004</v>
      </c>
      <c r="E29" s="24">
        <v>1004</v>
      </c>
      <c r="I29" s="19"/>
    </row>
    <row r="30" spans="1:5" ht="36.75">
      <c r="A30" s="14" t="s">
        <v>6</v>
      </c>
      <c r="B30" s="8" t="s">
        <v>2</v>
      </c>
      <c r="C30" s="24">
        <v>16547</v>
      </c>
      <c r="D30" s="24">
        <v>1487</v>
      </c>
      <c r="E30" s="24">
        <v>1487</v>
      </c>
    </row>
    <row r="31" spans="1:5" ht="25.5">
      <c r="A31" s="14" t="s">
        <v>7</v>
      </c>
      <c r="B31" s="8" t="s">
        <v>2</v>
      </c>
      <c r="C31" s="24">
        <v>40000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27864.5</v>
      </c>
      <c r="D33" s="21">
        <v>1894</v>
      </c>
      <c r="E33" s="21">
        <v>1894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1" sqref="D3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37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28</v>
      </c>
      <c r="D11" s="9">
        <v>28</v>
      </c>
      <c r="E11" s="9">
        <v>28</v>
      </c>
    </row>
    <row r="12" spans="1:5" ht="25.5">
      <c r="A12" s="12" t="s">
        <v>24</v>
      </c>
      <c r="B12" s="8" t="s">
        <v>2</v>
      </c>
      <c r="C12" s="20">
        <f>C13/C11</f>
        <v>3222.0071428571428</v>
      </c>
      <c r="D12" s="20">
        <f>D13/D11</f>
        <v>2275.7392857142854</v>
      </c>
      <c r="E12" s="20">
        <f>E13/E11</f>
        <v>2275.7392857142854</v>
      </c>
    </row>
    <row r="13" spans="1:7" ht="25.5">
      <c r="A13" s="7" t="s">
        <v>11</v>
      </c>
      <c r="B13" s="8" t="s">
        <v>2</v>
      </c>
      <c r="C13" s="20">
        <f>C15+C29+C30+C31+C32+C33</f>
        <v>90216.2</v>
      </c>
      <c r="D13" s="20">
        <f>D15+D29+D30+D31+D32+D33</f>
        <v>63720.7</v>
      </c>
      <c r="E13" s="20">
        <f>E15+E29+E30+E31+E32+E33</f>
        <v>63720.7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58576.2</v>
      </c>
      <c r="D15" s="23">
        <f>D17+D20+D23+D26</f>
        <v>34895.7</v>
      </c>
      <c r="E15" s="23">
        <f>E17+E20+E23+E26</f>
        <v>34895.7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3909.6000000000004</v>
      </c>
      <c r="D17" s="23">
        <f>D19*D18*9</f>
        <v>2932.2000000000003</v>
      </c>
      <c r="E17" s="23">
        <f>E19*E18*9</f>
        <v>2932.2000000000003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162.9</v>
      </c>
      <c r="D19" s="17">
        <v>162.9</v>
      </c>
      <c r="E19" s="17">
        <v>162.9</v>
      </c>
    </row>
    <row r="20" spans="1:5" ht="25.5">
      <c r="A20" s="9" t="s">
        <v>22</v>
      </c>
      <c r="B20" s="8" t="s">
        <v>2</v>
      </c>
      <c r="C20" s="23">
        <f>C21*C22*12</f>
        <v>33234.6</v>
      </c>
      <c r="D20" s="23">
        <f>D21*D22*9</f>
        <v>19095.75</v>
      </c>
      <c r="E20" s="23">
        <f>E21*E22*9</f>
        <v>19095.75</v>
      </c>
    </row>
    <row r="21" spans="1:5" ht="20.25">
      <c r="A21" s="12" t="s">
        <v>4</v>
      </c>
      <c r="B21" s="13" t="s">
        <v>3</v>
      </c>
      <c r="C21" s="24">
        <v>20.5</v>
      </c>
      <c r="D21" s="24">
        <v>20.5</v>
      </c>
      <c r="E21" s="24">
        <v>20.5</v>
      </c>
    </row>
    <row r="22" spans="1:5" ht="21.75" customHeight="1">
      <c r="A22" s="12" t="s">
        <v>26</v>
      </c>
      <c r="B22" s="8" t="s">
        <v>27</v>
      </c>
      <c r="C22" s="24">
        <v>135.1</v>
      </c>
      <c r="D22" s="24">
        <v>103.5</v>
      </c>
      <c r="E22" s="24">
        <v>103.5</v>
      </c>
    </row>
    <row r="23" spans="1:5" ht="39">
      <c r="A23" s="16" t="s">
        <v>25</v>
      </c>
      <c r="B23" s="8" t="s">
        <v>2</v>
      </c>
      <c r="C23" s="9">
        <f>C24*C25*12</f>
        <v>8307</v>
      </c>
      <c r="D23" s="9">
        <f>D24*D25*9</f>
        <v>5386.5</v>
      </c>
      <c r="E23" s="9">
        <f>E24*E25*9</f>
        <v>5386.5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79.8</v>
      </c>
      <c r="E25" s="9">
        <v>79.8</v>
      </c>
    </row>
    <row r="26" spans="1:5" ht="25.5">
      <c r="A26" s="9" t="s">
        <v>23</v>
      </c>
      <c r="B26" s="8" t="s">
        <v>2</v>
      </c>
      <c r="C26" s="23">
        <f>C27*C28*12</f>
        <v>13125</v>
      </c>
      <c r="D26" s="23">
        <f>D27*D28*9</f>
        <v>7481.25</v>
      </c>
      <c r="E26" s="23">
        <f>E27*E28*9</f>
        <v>7481.25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62.5</v>
      </c>
      <c r="D28" s="9">
        <v>47.5</v>
      </c>
      <c r="E28" s="9">
        <v>47.5</v>
      </c>
    </row>
    <row r="29" spans="1:9" ht="25.5">
      <c r="A29" s="7" t="s">
        <v>5</v>
      </c>
      <c r="B29" s="8" t="s">
        <v>2</v>
      </c>
      <c r="C29" s="24">
        <v>12188</v>
      </c>
      <c r="D29" s="24">
        <v>11256</v>
      </c>
      <c r="E29" s="24">
        <v>11256</v>
      </c>
      <c r="I29" s="19"/>
    </row>
    <row r="30" spans="1:5" ht="36.75">
      <c r="A30" s="14" t="s">
        <v>6</v>
      </c>
      <c r="B30" s="8" t="s">
        <v>2</v>
      </c>
      <c r="C30" s="24">
        <v>5791</v>
      </c>
      <c r="D30" s="24">
        <v>4123</v>
      </c>
      <c r="E30" s="24">
        <v>4123</v>
      </c>
    </row>
    <row r="31" spans="1:5" ht="25.5">
      <c r="A31" s="14" t="s">
        <v>7</v>
      </c>
      <c r="B31" s="8" t="s">
        <v>2</v>
      </c>
      <c r="C31" s="23">
        <v>12000</v>
      </c>
      <c r="D31" s="24">
        <v>12000</v>
      </c>
      <c r="E31" s="9">
        <v>12000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1661</v>
      </c>
      <c r="D33" s="21">
        <v>1446</v>
      </c>
      <c r="E33" s="21">
        <v>1446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D27" sqref="D2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38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>
        <v>2020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108</v>
      </c>
      <c r="D11" s="9">
        <v>108</v>
      </c>
      <c r="E11" s="9">
        <v>108</v>
      </c>
    </row>
    <row r="12" spans="1:5" ht="25.5">
      <c r="A12" s="12" t="s">
        <v>24</v>
      </c>
      <c r="B12" s="8" t="s">
        <v>2</v>
      </c>
      <c r="C12" s="20">
        <f>C13/C11</f>
        <v>1119.7037037037037</v>
      </c>
      <c r="D12" s="20">
        <f>D13/D11</f>
        <v>755.2268518518518</v>
      </c>
      <c r="E12" s="20">
        <f>E13/E11</f>
        <v>755.2268518518518</v>
      </c>
    </row>
    <row r="13" spans="1:7" ht="25.5">
      <c r="A13" s="7" t="s">
        <v>11</v>
      </c>
      <c r="B13" s="8" t="s">
        <v>2</v>
      </c>
      <c r="C13" s="20">
        <f>C15+C29+C30+C31+C32+C33</f>
        <v>120928</v>
      </c>
      <c r="D13" s="20">
        <f>D15+D29+D30+D31+D32+D33</f>
        <v>81564.5</v>
      </c>
      <c r="E13" s="20">
        <f>E15+E29+E30+E31+E32+E33</f>
        <v>81564.5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93978</v>
      </c>
      <c r="D15" s="23">
        <f>D17+D20+D23+D26</f>
        <v>70483.5</v>
      </c>
      <c r="E15" s="23">
        <f>E17+E20+E23+E26</f>
        <v>70483.5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5853.599999999999</v>
      </c>
      <c r="D17" s="23">
        <f>D19*D18*9</f>
        <v>4390.2</v>
      </c>
      <c r="E17" s="23">
        <f>E19*E18*9</f>
        <v>4390.2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162.6</v>
      </c>
      <c r="D19" s="17">
        <v>162.6</v>
      </c>
      <c r="E19" s="17">
        <v>162.6</v>
      </c>
    </row>
    <row r="20" spans="1:5" ht="25.5">
      <c r="A20" s="9" t="s">
        <v>22</v>
      </c>
      <c r="B20" s="8" t="s">
        <v>2</v>
      </c>
      <c r="C20" s="23">
        <f>C21*C22*12</f>
        <v>64545.59999999999</v>
      </c>
      <c r="D20" s="23">
        <f>D21*D22*9</f>
        <v>48409.2</v>
      </c>
      <c r="E20" s="23">
        <f>E21*E22*9</f>
        <v>48409.2</v>
      </c>
    </row>
    <row r="21" spans="1:5" ht="20.25">
      <c r="A21" s="12" t="s">
        <v>4</v>
      </c>
      <c r="B21" s="13" t="s">
        <v>3</v>
      </c>
      <c r="C21" s="24">
        <v>34</v>
      </c>
      <c r="D21" s="24">
        <v>34</v>
      </c>
      <c r="E21" s="24">
        <v>34</v>
      </c>
    </row>
    <row r="22" spans="1:5" ht="21.75" customHeight="1">
      <c r="A22" s="12" t="s">
        <v>26</v>
      </c>
      <c r="B22" s="8" t="s">
        <v>27</v>
      </c>
      <c r="C22" s="24">
        <v>158.2</v>
      </c>
      <c r="D22" s="24">
        <v>158.2</v>
      </c>
      <c r="E22" s="24">
        <v>158.2</v>
      </c>
    </row>
    <row r="23" spans="1:5" ht="39">
      <c r="A23" s="16" t="s">
        <v>25</v>
      </c>
      <c r="B23" s="8" t="s">
        <v>2</v>
      </c>
      <c r="C23" s="9">
        <f>C24*C25*12</f>
        <v>11012.4</v>
      </c>
      <c r="D23" s="9">
        <f>D24*D25*9</f>
        <v>8259.3</v>
      </c>
      <c r="E23" s="9">
        <f>E24*E25*9</f>
        <v>8259.3</v>
      </c>
    </row>
    <row r="24" spans="1:5" ht="20.25">
      <c r="A24" s="12" t="s">
        <v>4</v>
      </c>
      <c r="B24" s="13" t="s">
        <v>3</v>
      </c>
      <c r="C24" s="9">
        <v>9.5</v>
      </c>
      <c r="D24" s="9">
        <v>9.5</v>
      </c>
      <c r="E24" s="9">
        <v>9.5</v>
      </c>
    </row>
    <row r="25" spans="1:5" ht="21.75" customHeight="1">
      <c r="A25" s="12" t="s">
        <v>26</v>
      </c>
      <c r="B25" s="8" t="s">
        <v>27</v>
      </c>
      <c r="C25" s="9">
        <v>96.6</v>
      </c>
      <c r="D25" s="9">
        <v>96.6</v>
      </c>
      <c r="E25" s="9">
        <v>96.6</v>
      </c>
    </row>
    <row r="26" spans="1:5" ht="25.5">
      <c r="A26" s="9" t="s">
        <v>23</v>
      </c>
      <c r="B26" s="8" t="s">
        <v>2</v>
      </c>
      <c r="C26" s="23">
        <f>C27*C28*12</f>
        <v>12566.400000000001</v>
      </c>
      <c r="D26" s="23">
        <f>D27*D28*9</f>
        <v>9424.800000000001</v>
      </c>
      <c r="E26" s="23">
        <f>E27*E28*9</f>
        <v>9424.800000000001</v>
      </c>
    </row>
    <row r="27" spans="1:7" ht="20.25">
      <c r="A27" s="12" t="s">
        <v>4</v>
      </c>
      <c r="B27" s="13" t="s">
        <v>3</v>
      </c>
      <c r="C27" s="24">
        <v>17</v>
      </c>
      <c r="D27" s="24">
        <v>17</v>
      </c>
      <c r="E27" s="24">
        <v>17</v>
      </c>
      <c r="G27" s="19"/>
    </row>
    <row r="28" spans="1:5" ht="21.75" customHeight="1">
      <c r="A28" s="12" t="s">
        <v>26</v>
      </c>
      <c r="B28" s="8" t="s">
        <v>27</v>
      </c>
      <c r="C28" s="9">
        <v>61.6</v>
      </c>
      <c r="D28" s="9">
        <v>61.6</v>
      </c>
      <c r="E28" s="9">
        <v>61.6</v>
      </c>
    </row>
    <row r="29" spans="1:9" ht="25.5">
      <c r="A29" s="7" t="s">
        <v>5</v>
      </c>
      <c r="B29" s="8" t="s">
        <v>2</v>
      </c>
      <c r="C29" s="24">
        <v>12986</v>
      </c>
      <c r="D29" s="24">
        <v>2490</v>
      </c>
      <c r="E29" s="24">
        <v>2490</v>
      </c>
      <c r="I29" s="19"/>
    </row>
    <row r="30" spans="1:5" ht="36.75">
      <c r="A30" s="14" t="s">
        <v>6</v>
      </c>
      <c r="B30" s="8" t="s">
        <v>2</v>
      </c>
      <c r="C30" s="24">
        <v>4560</v>
      </c>
      <c r="D30" s="24">
        <v>468</v>
      </c>
      <c r="E30" s="24">
        <v>468</v>
      </c>
    </row>
    <row r="31" spans="1:5" ht="25.5">
      <c r="A31" s="14" t="s">
        <v>7</v>
      </c>
      <c r="B31" s="8" t="s">
        <v>2</v>
      </c>
      <c r="C31" s="23">
        <v>5000</v>
      </c>
      <c r="D31" s="24">
        <v>5000</v>
      </c>
      <c r="E31" s="9">
        <v>5000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4404</v>
      </c>
      <c r="D33" s="21">
        <v>3123</v>
      </c>
      <c r="E33" s="21">
        <v>3123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E27" sqref="E2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60</v>
      </c>
      <c r="B2" s="36"/>
      <c r="C2" s="36"/>
      <c r="D2" s="36"/>
      <c r="E2" s="36"/>
    </row>
    <row r="3" ht="20.25">
      <c r="A3" s="1"/>
    </row>
    <row r="4" spans="1:5" ht="20.25">
      <c r="A4" s="37" t="s">
        <v>48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120</v>
      </c>
      <c r="D11" s="9">
        <v>120</v>
      </c>
      <c r="E11" s="9">
        <v>120</v>
      </c>
    </row>
    <row r="12" spans="1:5" ht="25.5">
      <c r="A12" s="12" t="s">
        <v>24</v>
      </c>
      <c r="B12" s="8" t="s">
        <v>2</v>
      </c>
      <c r="C12" s="20">
        <f>C13/C11</f>
        <v>1146.055</v>
      </c>
      <c r="D12" s="20">
        <f>D13/D11</f>
        <v>870.56</v>
      </c>
      <c r="E12" s="20">
        <f>E13/E11</f>
        <v>870.56</v>
      </c>
    </row>
    <row r="13" spans="1:7" ht="25.5">
      <c r="A13" s="7" t="s">
        <v>11</v>
      </c>
      <c r="B13" s="8" t="s">
        <v>2</v>
      </c>
      <c r="C13" s="20">
        <f>C15+C29+C30+C31+C32+C33</f>
        <v>137526.6</v>
      </c>
      <c r="D13" s="20">
        <f>D15+D29+D30+D31+D32+D33</f>
        <v>104467.2</v>
      </c>
      <c r="E13" s="20">
        <f>E15+E29+E30+E31+E32+E33</f>
        <v>104467.2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90057.6</v>
      </c>
      <c r="D15" s="23">
        <f>D17+D20+D23+D26</f>
        <v>67543.2</v>
      </c>
      <c r="E15" s="23">
        <f>E17+E20+E23+E26</f>
        <v>67543.2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6202.800000000001</v>
      </c>
      <c r="D17" s="23">
        <f>D19*D18*9</f>
        <v>4652.1</v>
      </c>
      <c r="E17" s="23">
        <f>E19*E18*9</f>
        <v>4652.1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172.3</v>
      </c>
      <c r="D19" s="17">
        <v>172.3</v>
      </c>
      <c r="E19" s="17">
        <v>172.3</v>
      </c>
    </row>
    <row r="20" spans="1:5" ht="25.5">
      <c r="A20" s="9" t="s">
        <v>22</v>
      </c>
      <c r="B20" s="8" t="s">
        <v>2</v>
      </c>
      <c r="C20" s="23">
        <f>C21*C22*12</f>
        <v>57182.399999999994</v>
      </c>
      <c r="D20" s="23">
        <f>D21*D22*9</f>
        <v>42886.799999999996</v>
      </c>
      <c r="E20" s="23">
        <f>E21*E22*9</f>
        <v>42886.799999999996</v>
      </c>
    </row>
    <row r="21" spans="1:5" ht="20.25">
      <c r="A21" s="12" t="s">
        <v>4</v>
      </c>
      <c r="B21" s="13" t="s">
        <v>3</v>
      </c>
      <c r="C21" s="24">
        <v>28.5</v>
      </c>
      <c r="D21" s="24">
        <v>28.5</v>
      </c>
      <c r="E21" s="24">
        <v>28.5</v>
      </c>
    </row>
    <row r="22" spans="1:5" ht="21.75" customHeight="1">
      <c r="A22" s="12" t="s">
        <v>26</v>
      </c>
      <c r="B22" s="8" t="s">
        <v>27</v>
      </c>
      <c r="C22" s="24">
        <v>167.2</v>
      </c>
      <c r="D22" s="24">
        <v>167.2</v>
      </c>
      <c r="E22" s="24">
        <v>167.2</v>
      </c>
    </row>
    <row r="23" spans="1:5" ht="39">
      <c r="A23" s="16" t="s">
        <v>25</v>
      </c>
      <c r="B23" s="8" t="s">
        <v>2</v>
      </c>
      <c r="C23" s="9">
        <f>C24*C25*12</f>
        <v>11415.6</v>
      </c>
      <c r="D23" s="9">
        <f>D24*D25*9</f>
        <v>8561.7</v>
      </c>
      <c r="E23" s="9">
        <f>E24*E25*9</f>
        <v>8561.7</v>
      </c>
    </row>
    <row r="24" spans="1:5" ht="20.25">
      <c r="A24" s="12" t="s">
        <v>4</v>
      </c>
      <c r="B24" s="13" t="s">
        <v>3</v>
      </c>
      <c r="C24" s="9">
        <v>9</v>
      </c>
      <c r="D24" s="9">
        <v>9</v>
      </c>
      <c r="E24" s="9">
        <v>9</v>
      </c>
    </row>
    <row r="25" spans="1:5" ht="21.75" customHeight="1">
      <c r="A25" s="12" t="s">
        <v>26</v>
      </c>
      <c r="B25" s="8" t="s">
        <v>27</v>
      </c>
      <c r="C25" s="9">
        <v>105.7</v>
      </c>
      <c r="D25" s="9">
        <v>105.7</v>
      </c>
      <c r="E25" s="9">
        <v>105.7</v>
      </c>
    </row>
    <row r="26" spans="1:5" ht="25.5">
      <c r="A26" s="9" t="s">
        <v>23</v>
      </c>
      <c r="B26" s="8" t="s">
        <v>2</v>
      </c>
      <c r="C26" s="23">
        <f>C27*C28*12</f>
        <v>15256.800000000001</v>
      </c>
      <c r="D26" s="23">
        <f>D27*D28*9</f>
        <v>11442.6</v>
      </c>
      <c r="E26" s="23">
        <f>E27*E28*9</f>
        <v>11442.6</v>
      </c>
    </row>
    <row r="27" spans="1:7" ht="20.25">
      <c r="A27" s="12" t="s">
        <v>4</v>
      </c>
      <c r="B27" s="13" t="s">
        <v>3</v>
      </c>
      <c r="C27" s="24">
        <v>19.5</v>
      </c>
      <c r="D27" s="24">
        <v>19.5</v>
      </c>
      <c r="E27" s="24">
        <v>19.5</v>
      </c>
      <c r="G27" s="19"/>
    </row>
    <row r="28" spans="1:5" ht="21.75" customHeight="1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ht="25.5">
      <c r="A29" s="7" t="s">
        <v>5</v>
      </c>
      <c r="B29" s="8" t="s">
        <v>2</v>
      </c>
      <c r="C29" s="24">
        <v>11839</v>
      </c>
      <c r="D29" s="24">
        <v>2363</v>
      </c>
      <c r="E29" s="24">
        <v>2363</v>
      </c>
      <c r="I29" s="19"/>
    </row>
    <row r="30" spans="1:5" ht="36.75">
      <c r="A30" s="14" t="s">
        <v>6</v>
      </c>
      <c r="B30" s="8" t="s">
        <v>2</v>
      </c>
      <c r="C30" s="24">
        <v>3618</v>
      </c>
      <c r="D30" s="24">
        <v>2871</v>
      </c>
      <c r="E30" s="24">
        <v>2871</v>
      </c>
    </row>
    <row r="31" spans="1:5" ht="25.5">
      <c r="A31" s="14" t="s">
        <v>7</v>
      </c>
      <c r="B31" s="8" t="s">
        <v>2</v>
      </c>
      <c r="C31" s="23">
        <v>25000</v>
      </c>
      <c r="D31" s="24">
        <v>25000</v>
      </c>
      <c r="E31" s="24">
        <v>25000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7012</v>
      </c>
      <c r="D33" s="21">
        <v>6690</v>
      </c>
      <c r="E33" s="21">
        <v>6690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4">
      <selection activeCell="E30" sqref="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51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80</v>
      </c>
      <c r="D11" s="9">
        <v>80</v>
      </c>
      <c r="E11" s="9">
        <v>80</v>
      </c>
    </row>
    <row r="12" spans="1:5" ht="25.5">
      <c r="A12" s="12" t="s">
        <v>24</v>
      </c>
      <c r="B12" s="8" t="s">
        <v>2</v>
      </c>
      <c r="C12" s="20">
        <f>C13/C11</f>
        <v>1480.3650000000002</v>
      </c>
      <c r="D12" s="20">
        <f>D13/D11</f>
        <v>877.3806250000001</v>
      </c>
      <c r="E12" s="20">
        <f>E13/E11</f>
        <v>877.3806250000001</v>
      </c>
    </row>
    <row r="13" spans="1:7" ht="25.5">
      <c r="A13" s="7" t="s">
        <v>11</v>
      </c>
      <c r="B13" s="8" t="s">
        <v>2</v>
      </c>
      <c r="C13" s="20">
        <f>C15+C29+C30+C31+C32+C33</f>
        <v>118429.20000000001</v>
      </c>
      <c r="D13" s="20">
        <f>D15+D29+D30+D31+D32+D33</f>
        <v>70190.45000000001</v>
      </c>
      <c r="E13" s="20">
        <f>E15+E29+E30+E31+E32+E33</f>
        <v>70190.45000000001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81418.20000000001</v>
      </c>
      <c r="D15" s="23">
        <f>D17+D20+D23+D26</f>
        <v>36303.450000000004</v>
      </c>
      <c r="E15" s="23">
        <f>E17+E20+E23+E26</f>
        <v>36303.450000000004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6112.8</v>
      </c>
      <c r="D17" s="23">
        <f>D19*D18*9</f>
        <v>4584.6</v>
      </c>
      <c r="E17" s="23">
        <f>E19*E18*9</f>
        <v>4584.6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169.8</v>
      </c>
      <c r="D19" s="17">
        <v>169.8</v>
      </c>
      <c r="E19" s="17">
        <v>169.8</v>
      </c>
    </row>
    <row r="20" spans="1:5" ht="25.5">
      <c r="A20" s="9" t="s">
        <v>22</v>
      </c>
      <c r="B20" s="8" t="s">
        <v>2</v>
      </c>
      <c r="C20" s="23">
        <f>C21*C22*12</f>
        <v>49520.40000000001</v>
      </c>
      <c r="D20" s="23">
        <f>D21*D22*3</f>
        <v>12380.100000000002</v>
      </c>
      <c r="E20" s="23">
        <f>E21*E22*3</f>
        <v>12380.100000000002</v>
      </c>
    </row>
    <row r="21" spans="1:5" ht="20.25">
      <c r="A21" s="12" t="s">
        <v>4</v>
      </c>
      <c r="B21" s="13" t="s">
        <v>3</v>
      </c>
      <c r="C21" s="24">
        <v>29</v>
      </c>
      <c r="D21" s="24">
        <v>29</v>
      </c>
      <c r="E21" s="24">
        <v>29</v>
      </c>
    </row>
    <row r="22" spans="1:5" ht="21.75" customHeight="1">
      <c r="A22" s="12" t="s">
        <v>26</v>
      </c>
      <c r="B22" s="8" t="s">
        <v>27</v>
      </c>
      <c r="C22" s="24">
        <v>142.3</v>
      </c>
      <c r="D22" s="24">
        <v>142.3</v>
      </c>
      <c r="E22" s="24">
        <v>142.3</v>
      </c>
    </row>
    <row r="23" spans="1:5" ht="39">
      <c r="A23" s="16" t="s">
        <v>25</v>
      </c>
      <c r="B23" s="8" t="s">
        <v>2</v>
      </c>
      <c r="C23" s="9">
        <f>C24*C25*12</f>
        <v>12492</v>
      </c>
      <c r="D23" s="9">
        <f>D24*D25*9</f>
        <v>9369</v>
      </c>
      <c r="E23" s="9">
        <f>E24*E25*9</f>
        <v>9369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104.1</v>
      </c>
      <c r="D25" s="9">
        <v>104.1</v>
      </c>
      <c r="E25" s="9">
        <v>104.1</v>
      </c>
    </row>
    <row r="26" spans="1:5" ht="25.5">
      <c r="A26" s="9" t="s">
        <v>23</v>
      </c>
      <c r="B26" s="8" t="s">
        <v>2</v>
      </c>
      <c r="C26" s="23">
        <f>C27*C28*12</f>
        <v>13293</v>
      </c>
      <c r="D26" s="23">
        <f>D27*D28*9</f>
        <v>9969.75</v>
      </c>
      <c r="E26" s="23">
        <f>E27*E28*9</f>
        <v>9969.75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63.3</v>
      </c>
      <c r="D28" s="9">
        <v>63.3</v>
      </c>
      <c r="E28" s="9">
        <v>63.3</v>
      </c>
    </row>
    <row r="29" spans="1:9" ht="25.5">
      <c r="A29" s="7" t="s">
        <v>5</v>
      </c>
      <c r="B29" s="8" t="s">
        <v>2</v>
      </c>
      <c r="C29" s="24">
        <v>9810</v>
      </c>
      <c r="D29" s="24">
        <v>8741</v>
      </c>
      <c r="E29" s="24">
        <v>8741</v>
      </c>
      <c r="I29" s="19"/>
    </row>
    <row r="30" spans="1:5" ht="36.75">
      <c r="A30" s="14" t="s">
        <v>6</v>
      </c>
      <c r="B30" s="8" t="s">
        <v>2</v>
      </c>
      <c r="C30" s="24">
        <v>4929</v>
      </c>
      <c r="D30" s="24">
        <v>3845</v>
      </c>
      <c r="E30" s="24">
        <v>3845</v>
      </c>
    </row>
    <row r="31" spans="1:5" ht="25.5">
      <c r="A31" s="14" t="s">
        <v>7</v>
      </c>
      <c r="B31" s="8" t="s">
        <v>2</v>
      </c>
      <c r="C31" s="23">
        <v>18000</v>
      </c>
      <c r="D31" s="24">
        <v>18000</v>
      </c>
      <c r="E31" s="9">
        <v>18000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4272</v>
      </c>
      <c r="D33" s="21">
        <v>3301</v>
      </c>
      <c r="E33" s="21">
        <v>3301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0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39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79</v>
      </c>
      <c r="D11" s="9">
        <v>79</v>
      </c>
      <c r="E11" s="9">
        <v>79</v>
      </c>
    </row>
    <row r="12" spans="1:5" ht="25.5">
      <c r="A12" s="12" t="s">
        <v>24</v>
      </c>
      <c r="B12" s="8" t="s">
        <v>2</v>
      </c>
      <c r="C12" s="20">
        <f>C13/C11</f>
        <v>1114.673417721519</v>
      </c>
      <c r="D12" s="20">
        <f>D13/D11</f>
        <v>758.062658227848</v>
      </c>
      <c r="E12" s="20">
        <f>E13/E11</f>
        <v>758.062658227848</v>
      </c>
    </row>
    <row r="13" spans="1:7" ht="25.5">
      <c r="A13" s="7" t="s">
        <v>11</v>
      </c>
      <c r="B13" s="8" t="s">
        <v>2</v>
      </c>
      <c r="C13" s="20">
        <f>C15+C29+C30+C31+C32+C33</f>
        <v>88059.2</v>
      </c>
      <c r="D13" s="20">
        <f>D15+D29+D30+D31+D32+D33</f>
        <v>59886.95</v>
      </c>
      <c r="E13" s="20">
        <f>E15+E29+E30+E31+E32+E33</f>
        <v>59886.95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70792.2</v>
      </c>
      <c r="D15" s="23">
        <f>D17+D20+D23+D26</f>
        <v>47626.95</v>
      </c>
      <c r="E15" s="23">
        <f>E17+E20+E23+E26</f>
        <v>47626.95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5289</v>
      </c>
      <c r="D17" s="23">
        <f>D19*D18*9</f>
        <v>3584.25</v>
      </c>
      <c r="E17" s="23">
        <f>E19*E18*9</f>
        <v>3584.25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176.3</v>
      </c>
      <c r="D19" s="17">
        <v>159.3</v>
      </c>
      <c r="E19" s="17">
        <v>159.3</v>
      </c>
    </row>
    <row r="20" spans="1:5" ht="25.5">
      <c r="A20" s="9" t="s">
        <v>22</v>
      </c>
      <c r="B20" s="8" t="s">
        <v>2</v>
      </c>
      <c r="C20" s="23">
        <f>C21*C22*12</f>
        <v>40386.6</v>
      </c>
      <c r="D20" s="23">
        <f>D21*D22*9</f>
        <v>30289.949999999997</v>
      </c>
      <c r="E20" s="23">
        <f>E21*E22*9</f>
        <v>30289.949999999997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166.2</v>
      </c>
      <c r="D22" s="24">
        <v>166.2</v>
      </c>
      <c r="E22" s="24">
        <v>166.2</v>
      </c>
    </row>
    <row r="23" spans="1:5" ht="39">
      <c r="A23" s="16" t="s">
        <v>25</v>
      </c>
      <c r="B23" s="8" t="s">
        <v>2</v>
      </c>
      <c r="C23" s="9">
        <f>C24*C25*12</f>
        <v>10169.400000000001</v>
      </c>
      <c r="D23" s="9">
        <f>D24*D25*3</f>
        <v>2542.3500000000004</v>
      </c>
      <c r="E23" s="9">
        <f>E24*E25*3</f>
        <v>2542.3500000000004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99.7</v>
      </c>
      <c r="D25" s="9">
        <v>99.7</v>
      </c>
      <c r="E25" s="9">
        <v>99.7</v>
      </c>
    </row>
    <row r="26" spans="1:5" ht="25.5">
      <c r="A26" s="9" t="s">
        <v>23</v>
      </c>
      <c r="B26" s="8" t="s">
        <v>2</v>
      </c>
      <c r="C26" s="23">
        <f>C27*C28*12</f>
        <v>14947.2</v>
      </c>
      <c r="D26" s="23">
        <f>D27*D28*9</f>
        <v>11210.400000000001</v>
      </c>
      <c r="E26" s="23">
        <f>E27*E28*9</f>
        <v>11210.400000000001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6229</v>
      </c>
      <c r="D29" s="24">
        <v>4123</v>
      </c>
      <c r="E29" s="24">
        <v>4123</v>
      </c>
      <c r="I29" s="19"/>
    </row>
    <row r="30" spans="1:5" ht="36.75">
      <c r="A30" s="14" t="s">
        <v>6</v>
      </c>
      <c r="B30" s="8" t="s">
        <v>2</v>
      </c>
      <c r="C30" s="24">
        <v>4913</v>
      </c>
      <c r="D30" s="24">
        <v>3012</v>
      </c>
      <c r="E30" s="24">
        <v>3012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6125</v>
      </c>
      <c r="D33" s="21">
        <v>5125</v>
      </c>
      <c r="E33" s="21">
        <v>5125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0">
      <selection activeCell="E32" sqref="E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61</v>
      </c>
      <c r="B2" s="36"/>
      <c r="C2" s="36"/>
      <c r="D2" s="36"/>
      <c r="E2" s="36"/>
    </row>
    <row r="3" ht="20.25">
      <c r="A3" s="1"/>
    </row>
    <row r="4" spans="1:5" ht="20.25">
      <c r="A4" s="37" t="s">
        <v>40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40</v>
      </c>
      <c r="D11" s="9">
        <v>40</v>
      </c>
      <c r="E11" s="9">
        <v>40</v>
      </c>
    </row>
    <row r="12" spans="1:5" ht="25.5">
      <c r="A12" s="12" t="s">
        <v>24</v>
      </c>
      <c r="B12" s="8" t="s">
        <v>2</v>
      </c>
      <c r="C12" s="20">
        <f>C13/C11</f>
        <v>1836.1799999999998</v>
      </c>
      <c r="D12" s="20">
        <f>D13/D11</f>
        <v>1262.92875</v>
      </c>
      <c r="E12" s="20">
        <f>E13/E11</f>
        <v>1262.92875</v>
      </c>
    </row>
    <row r="13" spans="1:7" ht="25.5">
      <c r="A13" s="7" t="s">
        <v>11</v>
      </c>
      <c r="B13" s="8" t="s">
        <v>2</v>
      </c>
      <c r="C13" s="20">
        <f>C15+C29+C30+C31+C32+C33</f>
        <v>73447.2</v>
      </c>
      <c r="D13" s="20">
        <f>D15+D29+D30+D31+D32+D33</f>
        <v>50517.15</v>
      </c>
      <c r="E13" s="20">
        <f>E15+E29+E30+E31+E32+E33</f>
        <v>50517.15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49132.2</v>
      </c>
      <c r="D15" s="23">
        <f>D17+D20+D23+D26</f>
        <v>30753.15</v>
      </c>
      <c r="E15" s="23">
        <f>E17+E20+E23+E26</f>
        <v>30753.15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3926.3999999999996</v>
      </c>
      <c r="D17" s="23">
        <f>D19*D18*9</f>
        <v>2944.7999999999997</v>
      </c>
      <c r="E17" s="23">
        <f>E19*E18*9</f>
        <v>2944.7999999999997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163.6</v>
      </c>
      <c r="D19" s="17">
        <v>163.6</v>
      </c>
      <c r="E19" s="17">
        <v>163.6</v>
      </c>
    </row>
    <row r="20" spans="1:5" ht="25.5">
      <c r="A20" s="9" t="s">
        <v>22</v>
      </c>
      <c r="B20" s="8" t="s">
        <v>2</v>
      </c>
      <c r="C20" s="23">
        <f>C21*C22*12</f>
        <v>23538.600000000002</v>
      </c>
      <c r="D20" s="23">
        <f>D21*D22*9</f>
        <v>17653.95</v>
      </c>
      <c r="E20" s="23">
        <f>E21*E22*9</f>
        <v>17653.95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145.3</v>
      </c>
      <c r="D22" s="24">
        <v>145.3</v>
      </c>
      <c r="E22" s="24">
        <v>145.3</v>
      </c>
    </row>
    <row r="23" spans="1:5" ht="39">
      <c r="A23" s="16" t="s">
        <v>25</v>
      </c>
      <c r="B23" s="8" t="s">
        <v>2</v>
      </c>
      <c r="C23" s="9">
        <f>C24*C25*12</f>
        <v>9475.2</v>
      </c>
      <c r="D23" s="9">
        <f>D24*D25*9</f>
        <v>7106.400000000001</v>
      </c>
      <c r="E23" s="9">
        <f>E24*E25*9</f>
        <v>7106.400000000001</v>
      </c>
    </row>
    <row r="24" spans="1:5" ht="20.25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12192</v>
      </c>
      <c r="D26" s="23">
        <f>D27*D28*3</f>
        <v>3048</v>
      </c>
      <c r="E26" s="23">
        <f>E27*E28*3</f>
        <v>3048</v>
      </c>
    </row>
    <row r="27" spans="1:7" ht="20.25">
      <c r="A27" s="12" t="s">
        <v>4</v>
      </c>
      <c r="B27" s="13" t="s">
        <v>3</v>
      </c>
      <c r="C27" s="24">
        <v>16</v>
      </c>
      <c r="D27" s="24">
        <v>16</v>
      </c>
      <c r="E27" s="24">
        <v>16</v>
      </c>
      <c r="G27" s="19"/>
    </row>
    <row r="28" spans="1:5" ht="21.75" customHeight="1">
      <c r="A28" s="12" t="s">
        <v>26</v>
      </c>
      <c r="B28" s="8" t="s">
        <v>27</v>
      </c>
      <c r="C28" s="9">
        <v>63.5</v>
      </c>
      <c r="D28" s="9">
        <v>63.5</v>
      </c>
      <c r="E28" s="9">
        <v>63.5</v>
      </c>
    </row>
    <row r="29" spans="1:9" ht="25.5">
      <c r="A29" s="7" t="s">
        <v>5</v>
      </c>
      <c r="B29" s="8" t="s">
        <v>2</v>
      </c>
      <c r="C29" s="24">
        <v>11034</v>
      </c>
      <c r="D29" s="24">
        <v>9123</v>
      </c>
      <c r="E29" s="24">
        <v>9123</v>
      </c>
      <c r="I29" s="19"/>
    </row>
    <row r="30" spans="1:5" ht="36.75">
      <c r="A30" s="14" t="s">
        <v>6</v>
      </c>
      <c r="B30" s="8" t="s">
        <v>2</v>
      </c>
      <c r="C30" s="24">
        <v>5157</v>
      </c>
      <c r="D30" s="24">
        <v>4100</v>
      </c>
      <c r="E30" s="24">
        <v>4100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8124</v>
      </c>
      <c r="D33" s="21">
        <v>6541</v>
      </c>
      <c r="E33" s="21">
        <v>6541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E35" sqref="E3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41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61</v>
      </c>
      <c r="D11" s="9">
        <v>61</v>
      </c>
      <c r="E11" s="9">
        <v>61</v>
      </c>
    </row>
    <row r="12" spans="1:5" ht="25.5">
      <c r="A12" s="12" t="s">
        <v>24</v>
      </c>
      <c r="B12" s="8" t="s">
        <v>2</v>
      </c>
      <c r="C12" s="20">
        <f>C13/C11</f>
        <v>1361.9426229508197</v>
      </c>
      <c r="D12" s="20">
        <f>D13/D11</f>
        <v>992.1028688524591</v>
      </c>
      <c r="E12" s="20">
        <f>E13/E11</f>
        <v>992.1028688524591</v>
      </c>
    </row>
    <row r="13" spans="1:7" ht="25.5">
      <c r="A13" s="7" t="s">
        <v>11</v>
      </c>
      <c r="B13" s="8" t="s">
        <v>2</v>
      </c>
      <c r="C13" s="20">
        <f>C15+C29+C30+C31+C32+C33</f>
        <v>83078.5</v>
      </c>
      <c r="D13" s="20">
        <f>D15+D29+D30+D31+D32+D33</f>
        <v>60518.275</v>
      </c>
      <c r="E13" s="20">
        <f>E15+E29+E30+E31+E32+E33</f>
        <v>60518.275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70618.5</v>
      </c>
      <c r="D15" s="23">
        <f>D17+D20+D23+D26</f>
        <v>53268.075000000004</v>
      </c>
      <c r="E15" s="23">
        <f>E17+E20+E23+E26</f>
        <v>53268.075000000004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3436.7999999999997</v>
      </c>
      <c r="D17" s="23">
        <f>D19*D18*9</f>
        <v>2881.7999999999997</v>
      </c>
      <c r="E17" s="23">
        <f>E19*E18*9</f>
        <v>2881.7999999999997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143.2</v>
      </c>
      <c r="D19" s="17">
        <v>160.1</v>
      </c>
      <c r="E19" s="17">
        <v>160.1</v>
      </c>
    </row>
    <row r="20" spans="1:5" ht="25.5">
      <c r="A20" s="9" t="s">
        <v>22</v>
      </c>
      <c r="B20" s="8" t="s">
        <v>2</v>
      </c>
      <c r="C20" s="23">
        <f>C21*C22*12</f>
        <v>44073.3</v>
      </c>
      <c r="D20" s="23">
        <f>D21*D22*9</f>
        <v>33054.975</v>
      </c>
      <c r="E20" s="23">
        <f>E21*E22*9</f>
        <v>33054.975</v>
      </c>
    </row>
    <row r="21" spans="1:5" ht="20.25">
      <c r="A21" s="12" t="s">
        <v>4</v>
      </c>
      <c r="B21" s="13" t="s">
        <v>3</v>
      </c>
      <c r="C21" s="24">
        <v>26.75</v>
      </c>
      <c r="D21" s="24">
        <v>26.75</v>
      </c>
      <c r="E21" s="24">
        <v>26.75</v>
      </c>
    </row>
    <row r="22" spans="1:5" ht="21.75" customHeight="1">
      <c r="A22" s="12" t="s">
        <v>26</v>
      </c>
      <c r="B22" s="8" t="s">
        <v>27</v>
      </c>
      <c r="C22" s="24">
        <v>137.3</v>
      </c>
      <c r="D22" s="24">
        <v>137.3</v>
      </c>
      <c r="E22" s="24">
        <v>137.3</v>
      </c>
    </row>
    <row r="23" spans="1:5" ht="39">
      <c r="A23" s="16" t="s">
        <v>25</v>
      </c>
      <c r="B23" s="8" t="s">
        <v>2</v>
      </c>
      <c r="C23" s="9">
        <f>C24*C25*12</f>
        <v>10067.400000000001</v>
      </c>
      <c r="D23" s="9">
        <f>D24*D25*9</f>
        <v>7550.55</v>
      </c>
      <c r="E23" s="9">
        <f>E24*E25*9</f>
        <v>7550.55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13041</v>
      </c>
      <c r="D26" s="23">
        <f>D27*D28*9</f>
        <v>9780.75</v>
      </c>
      <c r="E26" s="23">
        <f>E27*E28*9</f>
        <v>9780.75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62.1</v>
      </c>
      <c r="D28" s="9">
        <v>62.1</v>
      </c>
      <c r="E28" s="9">
        <v>62.1</v>
      </c>
    </row>
    <row r="29" spans="1:9" ht="25.5">
      <c r="A29" s="7" t="s">
        <v>5</v>
      </c>
      <c r="B29" s="8" t="s">
        <v>2</v>
      </c>
      <c r="C29" s="24">
        <v>7988</v>
      </c>
      <c r="D29" s="24">
        <v>5123</v>
      </c>
      <c r="E29" s="24">
        <v>5123</v>
      </c>
      <c r="I29" s="19"/>
    </row>
    <row r="30" spans="1:5" ht="36.75">
      <c r="A30" s="14" t="s">
        <v>6</v>
      </c>
      <c r="B30" s="8" t="s">
        <v>2</v>
      </c>
      <c r="C30" s="24">
        <v>2976</v>
      </c>
      <c r="D30" s="24">
        <v>1144</v>
      </c>
      <c r="E30" s="24">
        <v>1144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1496</v>
      </c>
      <c r="D33" s="21">
        <v>983.2</v>
      </c>
      <c r="E33" s="21">
        <v>983.2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D33" sqref="D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42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30</v>
      </c>
      <c r="D11" s="9">
        <v>30</v>
      </c>
      <c r="E11" s="9">
        <v>30</v>
      </c>
    </row>
    <row r="12" spans="1:5" ht="25.5">
      <c r="A12" s="12" t="s">
        <v>24</v>
      </c>
      <c r="B12" s="8" t="s">
        <v>2</v>
      </c>
      <c r="C12" s="20">
        <f>C13/C11</f>
        <v>1852.5999999999997</v>
      </c>
      <c r="D12" s="20">
        <f>D13/D11</f>
        <v>1297.57</v>
      </c>
      <c r="E12" s="20">
        <f>E13/E11</f>
        <v>1297.57</v>
      </c>
    </row>
    <row r="13" spans="1:7" ht="25.5">
      <c r="A13" s="7" t="s">
        <v>11</v>
      </c>
      <c r="B13" s="8" t="s">
        <v>2</v>
      </c>
      <c r="C13" s="20">
        <f>C15+C29+C30+C31+C32+C33</f>
        <v>55577.99999999999</v>
      </c>
      <c r="D13" s="20">
        <f>D15+D29+D30+D31+D32+D33</f>
        <v>38927.1</v>
      </c>
      <c r="E13" s="20">
        <f>E15+E29+E30+E31+E32+E33</f>
        <v>38927.1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42725.99999999999</v>
      </c>
      <c r="D15" s="23">
        <f>D17+D20+D23+D26</f>
        <v>30188.1</v>
      </c>
      <c r="E15" s="23">
        <f>E17+E20+E23+E26</f>
        <v>30188.1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3712.7999999999997</v>
      </c>
      <c r="D17" s="23">
        <f>D19*D18*3</f>
        <v>928.1999999999999</v>
      </c>
      <c r="E17" s="23">
        <f>E19*E18*3</f>
        <v>928.1999999999999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154.7</v>
      </c>
      <c r="D19" s="17">
        <v>154.7</v>
      </c>
      <c r="E19" s="17">
        <v>154.7</v>
      </c>
    </row>
    <row r="20" spans="1:5" ht="25.5">
      <c r="A20" s="9" t="s">
        <v>22</v>
      </c>
      <c r="B20" s="8" t="s">
        <v>2</v>
      </c>
      <c r="C20" s="23">
        <f>C21*C22*12</f>
        <v>22048.199999999997</v>
      </c>
      <c r="D20" s="23">
        <f>D21*D22*9</f>
        <v>16536.149999999998</v>
      </c>
      <c r="E20" s="23">
        <f>E21*E22*9</f>
        <v>16536.149999999998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136.1</v>
      </c>
      <c r="D22" s="24">
        <v>136.1</v>
      </c>
      <c r="E22" s="24">
        <v>136.1</v>
      </c>
    </row>
    <row r="23" spans="1:5" ht="39">
      <c r="A23" s="16" t="s">
        <v>25</v>
      </c>
      <c r="B23" s="8" t="s">
        <v>2</v>
      </c>
      <c r="C23" s="9">
        <f>C24*C25*12</f>
        <v>6580.800000000001</v>
      </c>
      <c r="D23" s="9">
        <f>D24*D25*9</f>
        <v>4935.6</v>
      </c>
      <c r="E23" s="9">
        <f>E24*E25*9</f>
        <v>4935.6</v>
      </c>
    </row>
    <row r="24" spans="1:5" ht="20.25">
      <c r="A24" s="12" t="s">
        <v>4</v>
      </c>
      <c r="B24" s="13" t="s">
        <v>3</v>
      </c>
      <c r="C24" s="9">
        <v>6</v>
      </c>
      <c r="D24" s="9">
        <v>6</v>
      </c>
      <c r="E24" s="9">
        <v>6</v>
      </c>
    </row>
    <row r="25" spans="1:5" ht="21.75" customHeight="1">
      <c r="A25" s="12" t="s">
        <v>26</v>
      </c>
      <c r="B25" s="8" t="s">
        <v>27</v>
      </c>
      <c r="C25" s="9">
        <v>91.4</v>
      </c>
      <c r="D25" s="9">
        <v>91.4</v>
      </c>
      <c r="E25" s="9">
        <v>91.4</v>
      </c>
    </row>
    <row r="26" spans="1:5" ht="25.5">
      <c r="A26" s="9" t="s">
        <v>23</v>
      </c>
      <c r="B26" s="8" t="s">
        <v>2</v>
      </c>
      <c r="C26" s="23">
        <f>C27*C28*12</f>
        <v>10384.199999999999</v>
      </c>
      <c r="D26" s="23">
        <f>D27*D28*9</f>
        <v>7788.15</v>
      </c>
      <c r="E26" s="23">
        <f>E27*E28*9</f>
        <v>7788.15</v>
      </c>
    </row>
    <row r="27" spans="1:7" ht="20.25">
      <c r="A27" s="12" t="s">
        <v>4</v>
      </c>
      <c r="B27" s="13" t="s">
        <v>3</v>
      </c>
      <c r="C27" s="24">
        <v>13.5</v>
      </c>
      <c r="D27" s="24">
        <v>13.5</v>
      </c>
      <c r="E27" s="24">
        <v>13.5</v>
      </c>
      <c r="G27" s="19"/>
    </row>
    <row r="28" spans="1:5" ht="21.75" customHeight="1">
      <c r="A28" s="12" t="s">
        <v>26</v>
      </c>
      <c r="B28" s="8" t="s">
        <v>27</v>
      </c>
      <c r="C28" s="9">
        <v>64.1</v>
      </c>
      <c r="D28" s="9">
        <v>64.1</v>
      </c>
      <c r="E28" s="9">
        <v>64.1</v>
      </c>
    </row>
    <row r="29" spans="1:9" ht="25.5">
      <c r="A29" s="7" t="s">
        <v>5</v>
      </c>
      <c r="B29" s="8" t="s">
        <v>2</v>
      </c>
      <c r="C29" s="24">
        <v>7806</v>
      </c>
      <c r="D29" s="24">
        <v>5512</v>
      </c>
      <c r="E29" s="24">
        <v>5512</v>
      </c>
      <c r="I29" s="19"/>
    </row>
    <row r="30" spans="1:5" ht="36.75">
      <c r="A30" s="14" t="s">
        <v>6</v>
      </c>
      <c r="B30" s="8" t="s">
        <v>2</v>
      </c>
      <c r="C30" s="24">
        <v>3030</v>
      </c>
      <c r="D30" s="24">
        <v>2112</v>
      </c>
      <c r="E30" s="24">
        <v>2112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2016</v>
      </c>
      <c r="D33" s="21">
        <v>1115</v>
      </c>
      <c r="E33" s="21">
        <v>1115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E35" sqref="E3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47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81</v>
      </c>
      <c r="D11" s="9">
        <v>81</v>
      </c>
      <c r="E11" s="9">
        <v>81</v>
      </c>
    </row>
    <row r="12" spans="1:5" ht="25.5">
      <c r="A12" s="12" t="s">
        <v>24</v>
      </c>
      <c r="B12" s="8" t="s">
        <v>2</v>
      </c>
      <c r="C12" s="20">
        <f>C13/C11</f>
        <v>1187.8222222222223</v>
      </c>
      <c r="D12" s="20">
        <f>D13/D11</f>
        <v>704.729938271605</v>
      </c>
      <c r="E12" s="20">
        <f>E13/E11</f>
        <v>704.729938271605</v>
      </c>
    </row>
    <row r="13" spans="1:7" ht="25.5">
      <c r="A13" s="7" t="s">
        <v>11</v>
      </c>
      <c r="B13" s="8" t="s">
        <v>2</v>
      </c>
      <c r="C13" s="20">
        <f>C15+C29+C30+C31+C32+C33</f>
        <v>96213.6</v>
      </c>
      <c r="D13" s="20">
        <f>D15+D29+D30+D31+D32+D33</f>
        <v>57083.125</v>
      </c>
      <c r="E13" s="20">
        <f>E15+E29+E30+E31+E32+E33</f>
        <v>57083.125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71329.5</v>
      </c>
      <c r="D15" s="23">
        <f>D17+D20+D23+D26</f>
        <v>51061.125</v>
      </c>
      <c r="E15" s="23">
        <f>E17+E20+E23+E26</f>
        <v>51061.125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4872</v>
      </c>
      <c r="D17" s="23">
        <f>D19*D18*3</f>
        <v>1218</v>
      </c>
      <c r="E17" s="23">
        <f>E19*E18*3</f>
        <v>1218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162.4</v>
      </c>
      <c r="D19" s="17">
        <v>162.4</v>
      </c>
      <c r="E19" s="17">
        <v>162.4</v>
      </c>
    </row>
    <row r="20" spans="1:5" ht="25.5">
      <c r="A20" s="9" t="s">
        <v>22</v>
      </c>
      <c r="B20" s="8" t="s">
        <v>2</v>
      </c>
      <c r="C20" s="23">
        <f>C21*C22*12</f>
        <v>36474.3</v>
      </c>
      <c r="D20" s="23">
        <f>D21*D22*9</f>
        <v>27355.725000000002</v>
      </c>
      <c r="E20" s="23">
        <f>E21*E22*9</f>
        <v>27355.725000000002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150.1</v>
      </c>
      <c r="D22" s="24">
        <v>150.1</v>
      </c>
      <c r="E22" s="24">
        <v>150.1</v>
      </c>
    </row>
    <row r="23" spans="1:5" ht="39">
      <c r="A23" s="16" t="s">
        <v>25</v>
      </c>
      <c r="B23" s="8" t="s">
        <v>2</v>
      </c>
      <c r="C23" s="9">
        <f>C24*C25*12</f>
        <v>15943.2</v>
      </c>
      <c r="D23" s="9">
        <f>D24*D25*9</f>
        <v>11957.400000000001</v>
      </c>
      <c r="E23" s="9">
        <f>E24*E25*9</f>
        <v>11957.400000000001</v>
      </c>
    </row>
    <row r="24" spans="1:5" ht="20.25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5" ht="21.75" customHeight="1">
      <c r="A25" s="12" t="s">
        <v>26</v>
      </c>
      <c r="B25" s="8" t="s">
        <v>27</v>
      </c>
      <c r="C25" s="9">
        <v>102.2</v>
      </c>
      <c r="D25" s="9">
        <v>102.2</v>
      </c>
      <c r="E25" s="9">
        <v>102.2</v>
      </c>
    </row>
    <row r="26" spans="1:5" ht="25.5">
      <c r="A26" s="9" t="s">
        <v>23</v>
      </c>
      <c r="B26" s="8" t="s">
        <v>2</v>
      </c>
      <c r="C26" s="23">
        <v>14040</v>
      </c>
      <c r="D26" s="23">
        <f>D27*D28*9</f>
        <v>10530</v>
      </c>
      <c r="E26" s="23">
        <f>E27*E28*9</f>
        <v>10530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13002</v>
      </c>
      <c r="D29" s="24">
        <v>2765</v>
      </c>
      <c r="E29" s="24">
        <v>2765</v>
      </c>
      <c r="I29" s="19"/>
    </row>
    <row r="30" spans="1:5" ht="36.75">
      <c r="A30" s="14" t="s">
        <v>6</v>
      </c>
      <c r="B30" s="8" t="s">
        <v>2</v>
      </c>
      <c r="C30" s="24">
        <v>4431</v>
      </c>
      <c r="D30" s="24">
        <v>2245</v>
      </c>
      <c r="E30" s="24">
        <v>2245</v>
      </c>
    </row>
    <row r="31" spans="1:5" ht="25.5">
      <c r="A31" s="14" t="s">
        <v>7</v>
      </c>
      <c r="B31" s="8" t="s">
        <v>2</v>
      </c>
      <c r="C31" s="23">
        <v>5000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2451.1</v>
      </c>
      <c r="D33" s="21">
        <v>1012</v>
      </c>
      <c r="E33" s="21">
        <v>1012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D27" sqref="D27:D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44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31</v>
      </c>
      <c r="D11" s="9">
        <v>31</v>
      </c>
      <c r="E11" s="9">
        <v>31</v>
      </c>
    </row>
    <row r="12" spans="1:5" ht="25.5">
      <c r="A12" s="12" t="s">
        <v>24</v>
      </c>
      <c r="B12" s="8" t="s">
        <v>2</v>
      </c>
      <c r="C12" s="20">
        <f>C13/C11</f>
        <v>1928.632258064516</v>
      </c>
      <c r="D12" s="20">
        <f>D13/D11</f>
        <v>1184.3209677419354</v>
      </c>
      <c r="E12" s="20">
        <f>E13/E11</f>
        <v>1184.3209677419354</v>
      </c>
    </row>
    <row r="13" spans="1:7" ht="25.5">
      <c r="A13" s="7" t="s">
        <v>11</v>
      </c>
      <c r="B13" s="8" t="s">
        <v>2</v>
      </c>
      <c r="C13" s="20">
        <f>C15+C29+C30+C31+C32+C33</f>
        <v>59787.6</v>
      </c>
      <c r="D13" s="20">
        <f>D15+D29+D30+D31+D32+D33</f>
        <v>36713.95</v>
      </c>
      <c r="E13" s="20">
        <f>E15+E29+E30+E31+E32+E33</f>
        <v>36713.95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42348.6</v>
      </c>
      <c r="D15" s="23">
        <f>D17+D20+D23+D26</f>
        <v>25345.95</v>
      </c>
      <c r="E15" s="23">
        <f>E17+E20+E23+E26</f>
        <v>25345.95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1921.1999999999998</v>
      </c>
      <c r="D17" s="23">
        <f>D19*D18*3</f>
        <v>480.29999999999995</v>
      </c>
      <c r="E17" s="23">
        <f>E19*E18*3</f>
        <v>480.29999999999995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160.1</v>
      </c>
      <c r="D19" s="17">
        <v>160.1</v>
      </c>
      <c r="E19" s="17">
        <v>160.1</v>
      </c>
    </row>
    <row r="20" spans="1:5" ht="25.5">
      <c r="A20" s="9" t="s">
        <v>22</v>
      </c>
      <c r="B20" s="8" t="s">
        <v>2</v>
      </c>
      <c r="C20" s="23">
        <f>C21*C22*12</f>
        <v>19351.199999999997</v>
      </c>
      <c r="D20" s="23">
        <f>D21*D22*9</f>
        <v>9058.5</v>
      </c>
      <c r="E20" s="23">
        <f>E21*E22*9</f>
        <v>9058.5</v>
      </c>
    </row>
    <row r="21" spans="1:5" ht="20.25">
      <c r="A21" s="12" t="s">
        <v>4</v>
      </c>
      <c r="B21" s="13" t="s">
        <v>3</v>
      </c>
      <c r="C21" s="24">
        <v>11</v>
      </c>
      <c r="D21" s="24">
        <v>11</v>
      </c>
      <c r="E21" s="24">
        <v>11</v>
      </c>
    </row>
    <row r="22" spans="1:5" ht="21.75" customHeight="1">
      <c r="A22" s="12" t="s">
        <v>26</v>
      </c>
      <c r="B22" s="8" t="s">
        <v>27</v>
      </c>
      <c r="C22" s="24">
        <v>146.6</v>
      </c>
      <c r="D22" s="24">
        <v>91.5</v>
      </c>
      <c r="E22" s="24">
        <v>91.5</v>
      </c>
    </row>
    <row r="23" spans="1:5" ht="39">
      <c r="A23" s="16" t="s">
        <v>25</v>
      </c>
      <c r="B23" s="8" t="s">
        <v>2</v>
      </c>
      <c r="C23" s="9">
        <f>C24*C25*12</f>
        <v>8205</v>
      </c>
      <c r="D23" s="9">
        <f>D24*D25*9</f>
        <v>6153.75</v>
      </c>
      <c r="E23" s="9">
        <f>E24*E25*9</f>
        <v>6153.75</v>
      </c>
    </row>
    <row r="24" spans="1:5" ht="20.25">
      <c r="A24" s="12" t="s">
        <v>4</v>
      </c>
      <c r="B24" s="13" t="s">
        <v>3</v>
      </c>
      <c r="C24" s="9">
        <v>6.25</v>
      </c>
      <c r="D24" s="9">
        <v>6.25</v>
      </c>
      <c r="E24" s="9">
        <v>6.25</v>
      </c>
    </row>
    <row r="25" spans="1:5" ht="21.75" customHeight="1">
      <c r="A25" s="12" t="s">
        <v>26</v>
      </c>
      <c r="B25" s="8" t="s">
        <v>27</v>
      </c>
      <c r="C25" s="9">
        <v>109.4</v>
      </c>
      <c r="D25" s="9">
        <v>109.4</v>
      </c>
      <c r="E25" s="9">
        <v>109.4</v>
      </c>
    </row>
    <row r="26" spans="1:5" ht="25.5">
      <c r="A26" s="9" t="s">
        <v>23</v>
      </c>
      <c r="B26" s="8" t="s">
        <v>2</v>
      </c>
      <c r="C26" s="23">
        <f>C27*C28*12</f>
        <v>12871.2</v>
      </c>
      <c r="D26" s="23">
        <f>D27*D28*9</f>
        <v>9653.400000000001</v>
      </c>
      <c r="E26" s="23">
        <f>E27*E28*9</f>
        <v>9653.400000000001</v>
      </c>
    </row>
    <row r="27" spans="1:7" ht="20.25">
      <c r="A27" s="12" t="s">
        <v>4</v>
      </c>
      <c r="B27" s="13" t="s">
        <v>3</v>
      </c>
      <c r="C27" s="24">
        <v>15.5</v>
      </c>
      <c r="D27" s="24">
        <v>15.5</v>
      </c>
      <c r="E27" s="24">
        <v>15.5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7717</v>
      </c>
      <c r="D29" s="24">
        <v>5124</v>
      </c>
      <c r="E29" s="24">
        <v>5124</v>
      </c>
      <c r="I29" s="19"/>
    </row>
    <row r="30" spans="1:5" ht="36.75">
      <c r="A30" s="14" t="s">
        <v>6</v>
      </c>
      <c r="B30" s="8" t="s">
        <v>2</v>
      </c>
      <c r="C30" s="24">
        <v>3786</v>
      </c>
      <c r="D30" s="24">
        <v>2121</v>
      </c>
      <c r="E30" s="24">
        <v>2121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5936</v>
      </c>
      <c r="D33" s="21">
        <v>4123</v>
      </c>
      <c r="E33" s="21">
        <v>4123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3" sqref="D33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49</v>
      </c>
      <c r="B2" s="36"/>
      <c r="C2" s="36"/>
      <c r="D2" s="36"/>
      <c r="E2" s="36"/>
    </row>
    <row r="3" ht="20.25">
      <c r="A3" s="1"/>
    </row>
    <row r="4" spans="1:5" ht="20.25">
      <c r="A4" s="37" t="s">
        <v>30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538</v>
      </c>
      <c r="D11" s="9">
        <v>538</v>
      </c>
      <c r="E11" s="9">
        <v>538</v>
      </c>
    </row>
    <row r="12" spans="1:5" ht="25.5">
      <c r="A12" s="12" t="s">
        <v>24</v>
      </c>
      <c r="B12" s="8" t="s">
        <v>2</v>
      </c>
      <c r="C12" s="20">
        <f>C13/C11</f>
        <v>326.78847583643125</v>
      </c>
      <c r="D12" s="20">
        <f>D13/D11</f>
        <v>67.63903345724907</v>
      </c>
      <c r="E12" s="20">
        <f>E13/E11</f>
        <v>67.63903345724907</v>
      </c>
    </row>
    <row r="13" spans="1:7" ht="25.5">
      <c r="A13" s="7" t="s">
        <v>11</v>
      </c>
      <c r="B13" s="8" t="s">
        <v>2</v>
      </c>
      <c r="C13" s="20">
        <f>C15+C29+C30+C31+C32+C33</f>
        <v>175812.2</v>
      </c>
      <c r="D13" s="20">
        <f>D15+D29+D30+D31+D32+D33</f>
        <v>36389.8</v>
      </c>
      <c r="E13" s="20">
        <f>E15+E29+E30+E31+E32+E33</f>
        <v>36389.8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123499.2</v>
      </c>
      <c r="D15" s="23">
        <f>D17+D20+D23+D26</f>
        <v>30874.8</v>
      </c>
      <c r="E15" s="23">
        <f>E17+E20+E23+E26</f>
        <v>30874.8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6720</v>
      </c>
      <c r="D17" s="23">
        <f>D19*D18*3</f>
        <v>1680</v>
      </c>
      <c r="E17" s="23">
        <f>E19*E18*3</f>
        <v>1680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140</v>
      </c>
      <c r="D19" s="17">
        <v>140</v>
      </c>
      <c r="E19" s="17">
        <v>140</v>
      </c>
    </row>
    <row r="20" spans="1:5" ht="25.5">
      <c r="A20" s="9" t="s">
        <v>22</v>
      </c>
      <c r="B20" s="8" t="s">
        <v>2</v>
      </c>
      <c r="C20" s="23">
        <f>C21*C22*12</f>
        <v>89658</v>
      </c>
      <c r="D20" s="23">
        <f>D21*D22*3</f>
        <v>22414.5</v>
      </c>
      <c r="E20" s="23">
        <f>E21*E22*3</f>
        <v>22414.5</v>
      </c>
    </row>
    <row r="21" spans="1:5" ht="20.25">
      <c r="A21" s="12" t="s">
        <v>4</v>
      </c>
      <c r="B21" s="13" t="s">
        <v>3</v>
      </c>
      <c r="C21" s="24">
        <v>51</v>
      </c>
      <c r="D21" s="24">
        <v>51</v>
      </c>
      <c r="E21" s="24">
        <v>51</v>
      </c>
    </row>
    <row r="22" spans="1:5" ht="21.75" customHeight="1">
      <c r="A22" s="12" t="s">
        <v>26</v>
      </c>
      <c r="B22" s="8" t="s">
        <v>27</v>
      </c>
      <c r="C22" s="24">
        <v>146.5</v>
      </c>
      <c r="D22" s="24">
        <v>146.5</v>
      </c>
      <c r="E22" s="24">
        <v>146.5</v>
      </c>
    </row>
    <row r="23" spans="1:5" ht="39">
      <c r="A23" s="16" t="s">
        <v>25</v>
      </c>
      <c r="B23" s="8" t="s">
        <v>2</v>
      </c>
      <c r="C23" s="9">
        <f>C24*C25*12</f>
        <v>10092</v>
      </c>
      <c r="D23" s="9">
        <f>D24*D25*3</f>
        <v>2523</v>
      </c>
      <c r="E23" s="9">
        <f>E24*E25*3</f>
        <v>2523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84.1</v>
      </c>
      <c r="D25" s="9">
        <v>84.1</v>
      </c>
      <c r="E25" s="9">
        <v>84.1</v>
      </c>
    </row>
    <row r="26" spans="1:5" ht="25.5">
      <c r="A26" s="9" t="s">
        <v>23</v>
      </c>
      <c r="B26" s="8" t="s">
        <v>2</v>
      </c>
      <c r="C26" s="23">
        <f>C27*C28*12</f>
        <v>17029.2</v>
      </c>
      <c r="D26" s="23">
        <f>D27*D28*3</f>
        <v>4257.3</v>
      </c>
      <c r="E26" s="23">
        <f>E27*E28*3</f>
        <v>4257.3</v>
      </c>
    </row>
    <row r="27" spans="1:7" ht="20.25">
      <c r="A27" s="12" t="s">
        <v>4</v>
      </c>
      <c r="B27" s="13" t="s">
        <v>3</v>
      </c>
      <c r="C27" s="24">
        <v>23</v>
      </c>
      <c r="D27" s="24">
        <v>23</v>
      </c>
      <c r="E27" s="9">
        <v>23</v>
      </c>
      <c r="G27" s="19"/>
    </row>
    <row r="28" spans="1:5" ht="21.75" customHeight="1">
      <c r="A28" s="12" t="s">
        <v>26</v>
      </c>
      <c r="B28" s="8" t="s">
        <v>27</v>
      </c>
      <c r="C28" s="9">
        <v>61.7</v>
      </c>
      <c r="D28" s="9">
        <v>61.7</v>
      </c>
      <c r="E28" s="9">
        <v>61.7</v>
      </c>
    </row>
    <row r="29" spans="1:9" ht="25.5">
      <c r="A29" s="7" t="s">
        <v>5</v>
      </c>
      <c r="B29" s="8" t="s">
        <v>2</v>
      </c>
      <c r="C29" s="24">
        <v>24963</v>
      </c>
      <c r="D29" s="24">
        <v>3153</v>
      </c>
      <c r="E29" s="24">
        <v>3153</v>
      </c>
      <c r="I29" s="19"/>
    </row>
    <row r="30" spans="1:5" ht="36.75">
      <c r="A30" s="14" t="s">
        <v>6</v>
      </c>
      <c r="B30" s="8" t="s">
        <v>2</v>
      </c>
      <c r="C30" s="24">
        <v>10317</v>
      </c>
      <c r="D30" s="24">
        <v>1470</v>
      </c>
      <c r="E30" s="24">
        <v>1470</v>
      </c>
    </row>
    <row r="31" spans="1:5" ht="25.5">
      <c r="A31" s="14" t="s">
        <v>7</v>
      </c>
      <c r="B31" s="8" t="s">
        <v>2</v>
      </c>
      <c r="C31" s="24">
        <v>10000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7033</v>
      </c>
      <c r="D33" s="21">
        <v>892</v>
      </c>
      <c r="E33" s="21">
        <v>892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D30" sqref="D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43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63</v>
      </c>
      <c r="D11" s="9">
        <v>63</v>
      </c>
      <c r="E11" s="9">
        <v>63</v>
      </c>
    </row>
    <row r="12" spans="1:5" ht="25.5">
      <c r="A12" s="12" t="s">
        <v>24</v>
      </c>
      <c r="B12" s="8" t="s">
        <v>2</v>
      </c>
      <c r="C12" s="20">
        <f>C13/C11</f>
        <v>1047.4920634920634</v>
      </c>
      <c r="D12" s="20">
        <f>D13/D11</f>
        <v>781.3404761904761</v>
      </c>
      <c r="E12" s="20">
        <f>E13/E11</f>
        <v>781.3404761904761</v>
      </c>
    </row>
    <row r="13" spans="1:7" ht="25.5">
      <c r="A13" s="7" t="s">
        <v>11</v>
      </c>
      <c r="B13" s="8" t="s">
        <v>2</v>
      </c>
      <c r="C13" s="20">
        <f>C15+C29+C30+C31+C32+C33</f>
        <v>65992</v>
      </c>
      <c r="D13" s="20">
        <f>D15+D29+D30+D31+D32+D33</f>
        <v>49224.45</v>
      </c>
      <c r="E13" s="20">
        <f>E15+E29+E30+E31+E32+E33</f>
        <v>49224.45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50289</v>
      </c>
      <c r="D15" s="23">
        <f>D17+D20+D23+D26</f>
        <v>37716.75</v>
      </c>
      <c r="E15" s="23">
        <f>E17+E20+E23+E26</f>
        <v>37716.75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4322.4</v>
      </c>
      <c r="D17" s="23">
        <f>D19*D18*9</f>
        <v>3241.7999999999997</v>
      </c>
      <c r="E17" s="23">
        <f>E19*E18*9</f>
        <v>3241.7999999999997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180.1</v>
      </c>
      <c r="D19" s="17">
        <v>180.1</v>
      </c>
      <c r="E19" s="17">
        <v>180.1</v>
      </c>
    </row>
    <row r="20" spans="1:5" ht="25.5">
      <c r="A20" s="9" t="s">
        <v>22</v>
      </c>
      <c r="B20" s="8" t="s">
        <v>2</v>
      </c>
      <c r="C20" s="23">
        <f>C21*C22*12</f>
        <v>26913.6</v>
      </c>
      <c r="D20" s="23">
        <f>D21*D22*9</f>
        <v>20185.199999999997</v>
      </c>
      <c r="E20" s="23">
        <f>E21*E22*9</f>
        <v>20185.199999999997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160.2</v>
      </c>
      <c r="D22" s="24">
        <v>160.2</v>
      </c>
      <c r="E22" s="24">
        <v>160.2</v>
      </c>
    </row>
    <row r="23" spans="1:5" ht="39">
      <c r="A23" s="16" t="s">
        <v>25</v>
      </c>
      <c r="B23" s="8" t="s">
        <v>2</v>
      </c>
      <c r="C23" s="9">
        <f>C24*C25*12</f>
        <v>8991</v>
      </c>
      <c r="D23" s="9">
        <f>D24*D25*9</f>
        <v>6743.25</v>
      </c>
      <c r="E23" s="9">
        <f>E24*E25*9</f>
        <v>6743.25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99.9</v>
      </c>
      <c r="D25" s="9">
        <v>99.9</v>
      </c>
      <c r="E25" s="9">
        <v>99.9</v>
      </c>
    </row>
    <row r="26" spans="1:5" ht="25.5">
      <c r="A26" s="9" t="s">
        <v>23</v>
      </c>
      <c r="B26" s="8" t="s">
        <v>2</v>
      </c>
      <c r="C26" s="23">
        <f>C27*C28*12</f>
        <v>10062</v>
      </c>
      <c r="D26" s="23">
        <f>D27*D28*9</f>
        <v>7546.5</v>
      </c>
      <c r="E26" s="23">
        <f>E27*E28*9</f>
        <v>7546.5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24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64.5</v>
      </c>
      <c r="D28" s="9">
        <v>64.5</v>
      </c>
      <c r="E28" s="9">
        <v>64.5</v>
      </c>
    </row>
    <row r="29" spans="1:9" ht="25.5">
      <c r="A29" s="7" t="s">
        <v>5</v>
      </c>
      <c r="B29" s="8" t="s">
        <v>2</v>
      </c>
      <c r="C29" s="24">
        <v>10232</v>
      </c>
      <c r="D29" s="24">
        <v>8440</v>
      </c>
      <c r="E29" s="24">
        <v>8440</v>
      </c>
      <c r="I29" s="19"/>
    </row>
    <row r="30" spans="1:5" ht="36.75">
      <c r="A30" s="14" t="s">
        <v>6</v>
      </c>
      <c r="B30" s="8" t="s">
        <v>2</v>
      </c>
      <c r="C30" s="24">
        <v>1854</v>
      </c>
      <c r="D30" s="24">
        <v>1012</v>
      </c>
      <c r="E30" s="24">
        <v>1012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3617</v>
      </c>
      <c r="D33" s="21">
        <v>2055.7</v>
      </c>
      <c r="E33" s="21">
        <v>2055.7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0">
      <selection activeCell="C31" sqref="C3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45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5" ht="25.5">
      <c r="A12" s="12" t="s">
        <v>24</v>
      </c>
      <c r="B12" s="8" t="s">
        <v>2</v>
      </c>
      <c r="C12" s="20">
        <f>C13/C11</f>
        <v>2515.342857142857</v>
      </c>
      <c r="D12" s="20">
        <f>D13/D11</f>
        <v>1801.65</v>
      </c>
      <c r="E12" s="20">
        <f>E13/E11</f>
        <v>1801.65</v>
      </c>
    </row>
    <row r="13" spans="1:7" ht="25.5">
      <c r="A13" s="7" t="s">
        <v>11</v>
      </c>
      <c r="B13" s="8" t="s">
        <v>2</v>
      </c>
      <c r="C13" s="20">
        <f>C15+C29+C30+C31+C32+C33</f>
        <v>35214.8</v>
      </c>
      <c r="D13" s="20">
        <f>D15+D29+D30+D31+D32+D33</f>
        <v>25223.100000000002</v>
      </c>
      <c r="E13" s="20">
        <f>E15+E29+E30+E31+E32+E33</f>
        <v>25223.100000000002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26542.8</v>
      </c>
      <c r="D15" s="23">
        <f>D17+D20+D23+D26</f>
        <v>19907.100000000002</v>
      </c>
      <c r="E15" s="23">
        <f>E17+E20+E23+E26</f>
        <v>19907.100000000002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2149.2</v>
      </c>
      <c r="D17" s="23">
        <f>D19*D18*9</f>
        <v>1611.8999999999999</v>
      </c>
      <c r="E17" s="23">
        <f>E19*E18*9</f>
        <v>1611.8999999999999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179.1</v>
      </c>
      <c r="D19" s="17">
        <v>179.1</v>
      </c>
      <c r="E19" s="17">
        <v>179.1</v>
      </c>
    </row>
    <row r="20" spans="1:5" ht="25.5">
      <c r="A20" s="9" t="s">
        <v>22</v>
      </c>
      <c r="B20" s="8" t="s">
        <v>2</v>
      </c>
      <c r="C20" s="23">
        <f>C21*C22*12</f>
        <v>17852.4</v>
      </c>
      <c r="D20" s="23">
        <f>D21*D22*9</f>
        <v>13389.300000000001</v>
      </c>
      <c r="E20" s="23">
        <f>E21*E22*9</f>
        <v>13389.300000000001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165.3</v>
      </c>
      <c r="D22" s="24">
        <v>165.3</v>
      </c>
      <c r="E22" s="24">
        <v>165.3</v>
      </c>
    </row>
    <row r="23" spans="1:5" ht="39">
      <c r="A23" s="16" t="s">
        <v>25</v>
      </c>
      <c r="B23" s="8" t="s">
        <v>2</v>
      </c>
      <c r="C23" s="9">
        <f>C24*C25*12</f>
        <v>1767.6000000000001</v>
      </c>
      <c r="D23" s="9">
        <f>D24*D25*9</f>
        <v>1325.7</v>
      </c>
      <c r="E23" s="9">
        <f>E24*E25*9</f>
        <v>1325.7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98.2</v>
      </c>
      <c r="D25" s="9">
        <v>98.2</v>
      </c>
      <c r="E25" s="9">
        <v>98.2</v>
      </c>
    </row>
    <row r="26" spans="1:5" ht="25.5">
      <c r="A26" s="9" t="s">
        <v>23</v>
      </c>
      <c r="B26" s="8" t="s">
        <v>2</v>
      </c>
      <c r="C26" s="23">
        <f>C27*C28*12</f>
        <v>4773.599999999999</v>
      </c>
      <c r="D26" s="23">
        <f>D27*D28*9</f>
        <v>3580.2</v>
      </c>
      <c r="E26" s="23">
        <f>E27*E28*9</f>
        <v>3580.2</v>
      </c>
    </row>
    <row r="27" spans="1:7" ht="20.25">
      <c r="A27" s="12" t="s">
        <v>4</v>
      </c>
      <c r="B27" s="13" t="s">
        <v>3</v>
      </c>
      <c r="C27" s="24">
        <v>6</v>
      </c>
      <c r="D27" s="24">
        <v>6</v>
      </c>
      <c r="E27" s="24">
        <v>6</v>
      </c>
      <c r="G27" s="19"/>
    </row>
    <row r="28" spans="1:5" ht="21.75" customHeight="1">
      <c r="A28" s="12" t="s">
        <v>26</v>
      </c>
      <c r="B28" s="8" t="s">
        <v>27</v>
      </c>
      <c r="C28" s="9">
        <v>66.3</v>
      </c>
      <c r="D28" s="9">
        <v>66.3</v>
      </c>
      <c r="E28" s="9">
        <v>66.3</v>
      </c>
    </row>
    <row r="29" spans="1:9" ht="25.5">
      <c r="A29" s="7" t="s">
        <v>5</v>
      </c>
      <c r="B29" s="8" t="s">
        <v>2</v>
      </c>
      <c r="C29" s="24">
        <v>5789</v>
      </c>
      <c r="D29" s="24">
        <v>3778</v>
      </c>
      <c r="E29" s="24">
        <v>3778</v>
      </c>
      <c r="I29" s="19"/>
    </row>
    <row r="30" spans="1:5" ht="36.75">
      <c r="A30" s="14" t="s">
        <v>6</v>
      </c>
      <c r="B30" s="8" t="s">
        <v>2</v>
      </c>
      <c r="C30" s="24">
        <v>960</v>
      </c>
      <c r="D30" s="24">
        <v>524</v>
      </c>
      <c r="E30" s="24">
        <v>524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1923</v>
      </c>
      <c r="D33" s="21">
        <v>1014</v>
      </c>
      <c r="E33" s="21">
        <v>1014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60" zoomScaleNormal="90" zoomScalePageLayoutView="0" workbookViewId="0" topLeftCell="A1">
      <selection activeCell="F45" sqref="F4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46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37</v>
      </c>
      <c r="D11" s="9">
        <v>37</v>
      </c>
      <c r="E11" s="9">
        <v>37</v>
      </c>
    </row>
    <row r="12" spans="1:5" ht="25.5">
      <c r="A12" s="12" t="s">
        <v>24</v>
      </c>
      <c r="B12" s="8" t="s">
        <v>2</v>
      </c>
      <c r="C12" s="20">
        <f>C13/C11</f>
        <v>1504.0648648648648</v>
      </c>
      <c r="D12" s="20">
        <f>D13/D11</f>
        <v>1163.9337837837838</v>
      </c>
      <c r="E12" s="20">
        <f>E13/E11</f>
        <v>1163.9337837837838</v>
      </c>
    </row>
    <row r="13" spans="1:7" ht="25.5">
      <c r="A13" s="7" t="s">
        <v>11</v>
      </c>
      <c r="B13" s="8" t="s">
        <v>2</v>
      </c>
      <c r="C13" s="20">
        <f>C15+C29+C30+C31+C32+C33</f>
        <v>55650.4</v>
      </c>
      <c r="D13" s="20">
        <f>D15+D29+D30+D31+D32+D33</f>
        <v>43065.55</v>
      </c>
      <c r="E13" s="20">
        <f>E15+E29+E30+E31+E32+E33</f>
        <v>43065.55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46571.4</v>
      </c>
      <c r="D15" s="23">
        <f>D17+D20+D23+D26</f>
        <v>36746.55</v>
      </c>
      <c r="E15" s="23">
        <f>E17+E20+E23+E26</f>
        <v>36746.55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2595.6</v>
      </c>
      <c r="D17" s="23">
        <f>D19*D18*9</f>
        <v>1946.6999999999998</v>
      </c>
      <c r="E17" s="23">
        <f>E19*E18*9</f>
        <v>1946.6999999999998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144.2</v>
      </c>
      <c r="D19" s="17">
        <v>144.2</v>
      </c>
      <c r="E19" s="17">
        <v>144.2</v>
      </c>
    </row>
    <row r="20" spans="1:5" ht="25.5">
      <c r="A20" s="9" t="s">
        <v>22</v>
      </c>
      <c r="B20" s="8" t="s">
        <v>2</v>
      </c>
      <c r="C20" s="23">
        <f>C21*C22*12</f>
        <v>31728</v>
      </c>
      <c r="D20" s="23">
        <f>D21*D22*9</f>
        <v>25614</v>
      </c>
      <c r="E20" s="23">
        <f>E21*E22*9</f>
        <v>25614</v>
      </c>
    </row>
    <row r="21" spans="1:5" ht="20.25">
      <c r="A21" s="12" t="s">
        <v>4</v>
      </c>
      <c r="B21" s="13" t="s">
        <v>3</v>
      </c>
      <c r="C21" s="24">
        <v>20</v>
      </c>
      <c r="D21" s="24">
        <v>20</v>
      </c>
      <c r="E21" s="24">
        <v>20</v>
      </c>
    </row>
    <row r="22" spans="1:5" ht="21.75" customHeight="1">
      <c r="A22" s="12" t="s">
        <v>26</v>
      </c>
      <c r="B22" s="8" t="s">
        <v>27</v>
      </c>
      <c r="C22" s="24">
        <v>132.2</v>
      </c>
      <c r="D22" s="24">
        <v>142.3</v>
      </c>
      <c r="E22" s="24">
        <v>142.3</v>
      </c>
    </row>
    <row r="23" spans="1:5" ht="39">
      <c r="A23" s="16" t="s">
        <v>25</v>
      </c>
      <c r="B23" s="8" t="s">
        <v>2</v>
      </c>
      <c r="C23" s="9">
        <f>C24*C25*12</f>
        <v>5526</v>
      </c>
      <c r="D23" s="9">
        <f>D24*D25*9</f>
        <v>4144.5</v>
      </c>
      <c r="E23" s="9">
        <f>E24*E25*9</f>
        <v>4144.5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5" ht="21.75" customHeight="1">
      <c r="A25" s="12" t="s">
        <v>26</v>
      </c>
      <c r="B25" s="8" t="s">
        <v>27</v>
      </c>
      <c r="C25" s="9">
        <v>92.1</v>
      </c>
      <c r="D25" s="9">
        <v>92.1</v>
      </c>
      <c r="E25" s="9">
        <v>92.1</v>
      </c>
    </row>
    <row r="26" spans="1:5" ht="25.5">
      <c r="A26" s="9" t="s">
        <v>23</v>
      </c>
      <c r="B26" s="8" t="s">
        <v>2</v>
      </c>
      <c r="C26" s="23">
        <f>C27*C28*12</f>
        <v>6721.800000000001</v>
      </c>
      <c r="D26" s="23">
        <f>D27*D28*9</f>
        <v>5041.35</v>
      </c>
      <c r="E26" s="23">
        <f>E27*E28*9</f>
        <v>5041.35</v>
      </c>
    </row>
    <row r="27" spans="1:7" ht="20.25">
      <c r="A27" s="12" t="s">
        <v>4</v>
      </c>
      <c r="B27" s="13" t="s">
        <v>3</v>
      </c>
      <c r="C27" s="24">
        <v>8.5</v>
      </c>
      <c r="D27" s="24">
        <v>8.5</v>
      </c>
      <c r="E27" s="24">
        <v>8.5</v>
      </c>
      <c r="G27" s="19"/>
    </row>
    <row r="28" spans="1:5" ht="21.75" customHeight="1">
      <c r="A28" s="12" t="s">
        <v>26</v>
      </c>
      <c r="B28" s="8" t="s">
        <v>27</v>
      </c>
      <c r="C28" s="9">
        <v>65.9</v>
      </c>
      <c r="D28" s="9">
        <v>65.9</v>
      </c>
      <c r="E28" s="9">
        <v>65.9</v>
      </c>
    </row>
    <row r="29" spans="1:9" ht="25.5">
      <c r="A29" s="7" t="s">
        <v>5</v>
      </c>
      <c r="B29" s="8" t="s">
        <v>2</v>
      </c>
      <c r="C29" s="24">
        <v>6463</v>
      </c>
      <c r="D29" s="24">
        <v>4558</v>
      </c>
      <c r="E29" s="24">
        <v>4558</v>
      </c>
      <c r="I29" s="19"/>
    </row>
    <row r="30" spans="1:5" ht="36.75">
      <c r="A30" s="14" t="s">
        <v>6</v>
      </c>
      <c r="B30" s="8" t="s">
        <v>2</v>
      </c>
      <c r="C30" s="24">
        <v>1576</v>
      </c>
      <c r="D30" s="24">
        <v>987</v>
      </c>
      <c r="E30" s="24">
        <v>987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1040</v>
      </c>
      <c r="D33" s="21">
        <v>774</v>
      </c>
      <c r="E33" s="21">
        <v>774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21" sqref="D2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49</v>
      </c>
      <c r="B2" s="36"/>
      <c r="C2" s="36"/>
      <c r="D2" s="36"/>
      <c r="E2" s="36"/>
    </row>
    <row r="3" ht="20.25">
      <c r="A3" s="1"/>
    </row>
    <row r="4" spans="1:5" ht="20.25">
      <c r="A4" s="37" t="s">
        <v>31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768</v>
      </c>
      <c r="D11" s="9">
        <v>768</v>
      </c>
      <c r="E11" s="9">
        <v>768</v>
      </c>
    </row>
    <row r="12" spans="1:5" ht="25.5">
      <c r="A12" s="12" t="s">
        <v>24</v>
      </c>
      <c r="B12" s="8" t="s">
        <v>2</v>
      </c>
      <c r="C12" s="20">
        <f>C13/C11</f>
        <v>405.3684895833333</v>
      </c>
      <c r="D12" s="20">
        <f>D13/D11</f>
        <v>87.78815104166667</v>
      </c>
      <c r="E12" s="20">
        <f>E13/E11</f>
        <v>87.78815104166667</v>
      </c>
    </row>
    <row r="13" spans="1:7" ht="25.5">
      <c r="A13" s="7" t="s">
        <v>11</v>
      </c>
      <c r="B13" s="8" t="s">
        <v>2</v>
      </c>
      <c r="C13" s="20">
        <f>C15+C29+C30+C31+C32+C33</f>
        <v>311323</v>
      </c>
      <c r="D13" s="20">
        <f>D15+D29+D30+D31+D32+D33</f>
        <v>67421.3</v>
      </c>
      <c r="E13" s="20">
        <f>E15+E29+E30+E31+E32+E33</f>
        <v>67421.3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198841.2</v>
      </c>
      <c r="D15" s="23">
        <f>D17+D20+D23+D26</f>
        <v>55104.3</v>
      </c>
      <c r="E15" s="23">
        <f>E17+E20+E23+E26</f>
        <v>55104.3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7884</v>
      </c>
      <c r="D17" s="23">
        <f>D19*D18*3</f>
        <v>1971</v>
      </c>
      <c r="E17" s="23">
        <f>E19*E18*3</f>
        <v>1971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25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131.4</v>
      </c>
      <c r="D19" s="17">
        <v>131.4</v>
      </c>
      <c r="E19" s="17">
        <v>131.4</v>
      </c>
    </row>
    <row r="20" spans="1:5" ht="25.5">
      <c r="A20" s="9" t="s">
        <v>22</v>
      </c>
      <c r="B20" s="8" t="s">
        <v>2</v>
      </c>
      <c r="C20" s="23">
        <f>C21*C22*12</f>
        <v>144559.2</v>
      </c>
      <c r="D20" s="23">
        <f>D21*D22*3</f>
        <v>41533.8</v>
      </c>
      <c r="E20" s="23">
        <f>E21*E22*3</f>
        <v>41533.8</v>
      </c>
    </row>
    <row r="21" spans="1:5" ht="20.25">
      <c r="A21" s="12" t="s">
        <v>4</v>
      </c>
      <c r="B21" s="13" t="s">
        <v>3</v>
      </c>
      <c r="C21" s="24">
        <v>62</v>
      </c>
      <c r="D21" s="24">
        <v>62</v>
      </c>
      <c r="E21" s="24">
        <v>62</v>
      </c>
    </row>
    <row r="22" spans="1:5" ht="21.75" customHeight="1">
      <c r="A22" s="12" t="s">
        <v>26</v>
      </c>
      <c r="B22" s="8" t="s">
        <v>27</v>
      </c>
      <c r="C22" s="24">
        <v>194.3</v>
      </c>
      <c r="D22" s="24">
        <v>223.3</v>
      </c>
      <c r="E22" s="24">
        <v>223.3</v>
      </c>
    </row>
    <row r="23" spans="1:5" ht="39">
      <c r="A23" s="16" t="s">
        <v>25</v>
      </c>
      <c r="B23" s="8" t="s">
        <v>2</v>
      </c>
      <c r="C23" s="9">
        <f>C24*C25*12</f>
        <v>20904</v>
      </c>
      <c r="D23" s="9">
        <f>D24*D25*3</f>
        <v>5226</v>
      </c>
      <c r="E23" s="9">
        <f>E24*E25*3</f>
        <v>5226</v>
      </c>
    </row>
    <row r="24" spans="1:5" ht="20.25">
      <c r="A24" s="12" t="s">
        <v>4</v>
      </c>
      <c r="B24" s="13" t="s">
        <v>3</v>
      </c>
      <c r="C24" s="9">
        <v>20</v>
      </c>
      <c r="D24" s="9">
        <v>20</v>
      </c>
      <c r="E24" s="9">
        <v>20</v>
      </c>
    </row>
    <row r="25" spans="1:5" ht="21.75" customHeight="1">
      <c r="A25" s="12" t="s">
        <v>26</v>
      </c>
      <c r="B25" s="8" t="s">
        <v>27</v>
      </c>
      <c r="C25" s="9">
        <v>87.1</v>
      </c>
      <c r="D25" s="9">
        <v>87.1</v>
      </c>
      <c r="E25" s="9">
        <v>87.1</v>
      </c>
    </row>
    <row r="26" spans="1:5" ht="25.5">
      <c r="A26" s="9" t="s">
        <v>23</v>
      </c>
      <c r="B26" s="8" t="s">
        <v>2</v>
      </c>
      <c r="C26" s="23">
        <f>C27*C28*12</f>
        <v>25494</v>
      </c>
      <c r="D26" s="23">
        <f>D27*D28*3</f>
        <v>6373.5</v>
      </c>
      <c r="E26" s="23">
        <f>E27*E28*3</f>
        <v>6373.5</v>
      </c>
    </row>
    <row r="27" spans="1:7" ht="20.25">
      <c r="A27" s="12" t="s">
        <v>4</v>
      </c>
      <c r="B27" s="13" t="s">
        <v>3</v>
      </c>
      <c r="C27" s="24">
        <v>35</v>
      </c>
      <c r="D27" s="24">
        <v>35</v>
      </c>
      <c r="E27" s="9">
        <v>35</v>
      </c>
      <c r="G27" s="19"/>
    </row>
    <row r="28" spans="1:5" ht="21.75" customHeight="1">
      <c r="A28" s="12" t="s">
        <v>26</v>
      </c>
      <c r="B28" s="8" t="s">
        <v>27</v>
      </c>
      <c r="C28" s="9">
        <v>60.7</v>
      </c>
      <c r="D28" s="9">
        <v>60.7</v>
      </c>
      <c r="E28" s="9">
        <v>60.7</v>
      </c>
    </row>
    <row r="29" spans="1:9" ht="25.5">
      <c r="A29" s="7" t="s">
        <v>5</v>
      </c>
      <c r="B29" s="8" t="s">
        <v>2</v>
      </c>
      <c r="C29" s="24">
        <v>14750</v>
      </c>
      <c r="D29" s="24">
        <v>4917</v>
      </c>
      <c r="E29" s="24">
        <v>4917</v>
      </c>
      <c r="I29" s="19"/>
    </row>
    <row r="30" spans="1:5" ht="36.75">
      <c r="A30" s="14" t="s">
        <v>6</v>
      </c>
      <c r="B30" s="8" t="s">
        <v>2</v>
      </c>
      <c r="C30" s="24">
        <v>15397</v>
      </c>
      <c r="D30" s="24">
        <v>5338</v>
      </c>
      <c r="E30" s="9">
        <v>5338</v>
      </c>
    </row>
    <row r="31" spans="1:5" ht="25.5">
      <c r="A31" s="14" t="s">
        <v>7</v>
      </c>
      <c r="B31" s="8" t="s">
        <v>2</v>
      </c>
      <c r="C31" s="24">
        <v>40000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42334.8</v>
      </c>
      <c r="D33" s="21">
        <v>2062</v>
      </c>
      <c r="E33" s="21">
        <v>2062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5"/>
  <sheetViews>
    <sheetView view="pageBreakPreview" zoomScale="60" zoomScaleNormal="90" zoomScalePageLayoutView="0" workbookViewId="0" topLeftCell="A7">
      <selection activeCell="C15" sqref="C1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49</v>
      </c>
      <c r="B2" s="36"/>
      <c r="C2" s="36"/>
      <c r="D2" s="36"/>
      <c r="E2" s="36"/>
    </row>
    <row r="3" ht="20.25">
      <c r="A3" s="1"/>
    </row>
    <row r="4" spans="1:5" ht="20.25">
      <c r="A4" s="37" t="s">
        <v>32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354</v>
      </c>
      <c r="D11" s="9">
        <v>354</v>
      </c>
      <c r="E11" s="9">
        <v>354</v>
      </c>
    </row>
    <row r="12" spans="1:5" ht="25.5">
      <c r="A12" s="12" t="s">
        <v>24</v>
      </c>
      <c r="B12" s="8" t="s">
        <v>2</v>
      </c>
      <c r="C12" s="20">
        <f>C13/C11</f>
        <v>496.23954802259885</v>
      </c>
      <c r="D12" s="20">
        <f>D13/D11</f>
        <v>85.12189265536723</v>
      </c>
      <c r="E12" s="20">
        <f>E13/E11</f>
        <v>85.12189265536723</v>
      </c>
    </row>
    <row r="13" spans="1:7" ht="25.5">
      <c r="A13" s="7" t="s">
        <v>11</v>
      </c>
      <c r="B13" s="8" t="s">
        <v>2</v>
      </c>
      <c r="C13" s="20">
        <f>C15+C29+C30+C31+C32+C33</f>
        <v>175668.8</v>
      </c>
      <c r="D13" s="20">
        <f>D15+D29+D30+D31+D32+D33</f>
        <v>30133.15</v>
      </c>
      <c r="E13" s="20">
        <f>E15+E29+E30+E31+E32+E33</f>
        <v>30133.15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125671.8</v>
      </c>
      <c r="D15" s="23">
        <f>D17+D20+D23+D26</f>
        <v>23379.15</v>
      </c>
      <c r="E15" s="23">
        <f>E17+E20+E23+E26</f>
        <v>23379.15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6571.200000000001</v>
      </c>
      <c r="D17" s="23">
        <f>D19*D18*3</f>
        <v>1642.8000000000002</v>
      </c>
      <c r="E17" s="23">
        <f>E19*E18*3</f>
        <v>1642.8000000000002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136.9</v>
      </c>
      <c r="D19" s="17">
        <v>136.9</v>
      </c>
      <c r="E19" s="17">
        <v>136.9</v>
      </c>
    </row>
    <row r="20" spans="1:5" ht="25.5">
      <c r="A20" s="9" t="s">
        <v>22</v>
      </c>
      <c r="B20" s="8" t="s">
        <v>2</v>
      </c>
      <c r="C20" s="23">
        <f>C21*C22*12</f>
        <v>98188.2</v>
      </c>
      <c r="D20" s="23">
        <f>D21*D22*3</f>
        <v>16508.25</v>
      </c>
      <c r="E20" s="23">
        <f>E21*E22*3</f>
        <v>16508.25</v>
      </c>
    </row>
    <row r="21" spans="1:5" ht="20.25">
      <c r="A21" s="12" t="s">
        <v>4</v>
      </c>
      <c r="B21" s="13" t="s">
        <v>3</v>
      </c>
      <c r="C21" s="24">
        <v>43.5</v>
      </c>
      <c r="D21" s="24">
        <v>43.5</v>
      </c>
      <c r="E21" s="24">
        <v>43.5</v>
      </c>
    </row>
    <row r="22" spans="1:5" ht="21.75" customHeight="1">
      <c r="A22" s="12" t="s">
        <v>26</v>
      </c>
      <c r="B22" s="8" t="s">
        <v>27</v>
      </c>
      <c r="C22" s="24">
        <v>188.1</v>
      </c>
      <c r="D22" s="24">
        <v>126.5</v>
      </c>
      <c r="E22" s="24">
        <v>126.5</v>
      </c>
    </row>
    <row r="23" spans="1:5" ht="39">
      <c r="A23" s="16" t="s">
        <v>25</v>
      </c>
      <c r="B23" s="8" t="s">
        <v>2</v>
      </c>
      <c r="C23" s="9">
        <f>C24*C25*12</f>
        <v>11536.800000000001</v>
      </c>
      <c r="D23" s="9">
        <f>D24*D25*3</f>
        <v>2884.2000000000003</v>
      </c>
      <c r="E23" s="9">
        <f>E24*E25*3</f>
        <v>2884.2000000000003</v>
      </c>
    </row>
    <row r="24" spans="1:5" ht="20.25">
      <c r="A24" s="12" t="s">
        <v>4</v>
      </c>
      <c r="B24" s="13" t="s">
        <v>3</v>
      </c>
      <c r="C24" s="9">
        <v>11</v>
      </c>
      <c r="D24" s="9">
        <v>11</v>
      </c>
      <c r="E24" s="9">
        <v>11</v>
      </c>
    </row>
    <row r="25" spans="1:5" ht="21.75" customHeight="1">
      <c r="A25" s="12" t="s">
        <v>26</v>
      </c>
      <c r="B25" s="8" t="s">
        <v>27</v>
      </c>
      <c r="C25" s="9">
        <v>87.4</v>
      </c>
      <c r="D25" s="9">
        <v>87.4</v>
      </c>
      <c r="E25" s="9">
        <v>87.4</v>
      </c>
    </row>
    <row r="26" spans="1:5" ht="25.5">
      <c r="A26" s="9" t="s">
        <v>23</v>
      </c>
      <c r="B26" s="8" t="s">
        <v>2</v>
      </c>
      <c r="C26" s="23">
        <f>C27*C28*12</f>
        <v>9375.6</v>
      </c>
      <c r="D26" s="23">
        <f>D27*D28*3</f>
        <v>2343.9</v>
      </c>
      <c r="E26" s="23">
        <f>E27*E28*3</f>
        <v>2343.9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9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60.1</v>
      </c>
      <c r="D28" s="9">
        <v>60.1</v>
      </c>
      <c r="E28" s="9">
        <v>60.1</v>
      </c>
    </row>
    <row r="29" spans="1:9" ht="25.5">
      <c r="A29" s="7" t="s">
        <v>5</v>
      </c>
      <c r="B29" s="8" t="s">
        <v>2</v>
      </c>
      <c r="C29" s="24">
        <v>19333</v>
      </c>
      <c r="D29" s="24">
        <v>3852</v>
      </c>
      <c r="E29" s="24">
        <v>3852</v>
      </c>
      <c r="I29" s="19"/>
    </row>
    <row r="30" spans="1:5" ht="36.75">
      <c r="A30" s="14" t="s">
        <v>6</v>
      </c>
      <c r="B30" s="8" t="s">
        <v>2</v>
      </c>
      <c r="C30" s="24">
        <v>4485</v>
      </c>
      <c r="D30" s="24">
        <v>1440</v>
      </c>
      <c r="E30" s="24">
        <v>1440</v>
      </c>
    </row>
    <row r="31" spans="1:5" ht="25.5">
      <c r="A31" s="14" t="s">
        <v>7</v>
      </c>
      <c r="B31" s="8" t="s">
        <v>2</v>
      </c>
      <c r="C31" s="24">
        <v>10000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16179</v>
      </c>
      <c r="D33" s="21">
        <v>1462</v>
      </c>
      <c r="E33" s="21">
        <v>1462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D29" sqref="D29:E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58</v>
      </c>
      <c r="B2" s="36"/>
      <c r="C2" s="36"/>
      <c r="D2" s="36"/>
      <c r="E2" s="36"/>
    </row>
    <row r="3" ht="20.25">
      <c r="A3" s="1"/>
    </row>
    <row r="4" spans="1:5" ht="20.25">
      <c r="A4" s="37" t="s">
        <v>32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60.75">
      <c r="A10" s="39"/>
      <c r="B10" s="40"/>
      <c r="C10" s="32" t="s">
        <v>19</v>
      </c>
      <c r="D10" s="32" t="s">
        <v>57</v>
      </c>
      <c r="E10" s="31" t="s">
        <v>14</v>
      </c>
    </row>
    <row r="11" spans="1:5" ht="20.25">
      <c r="A11" s="7" t="s">
        <v>21</v>
      </c>
      <c r="B11" s="8" t="s">
        <v>10</v>
      </c>
      <c r="C11" s="9">
        <v>416</v>
      </c>
      <c r="D11" s="9">
        <v>416</v>
      </c>
      <c r="E11" s="9">
        <v>416</v>
      </c>
    </row>
    <row r="12" spans="1:5" ht="25.5">
      <c r="A12" s="12" t="s">
        <v>24</v>
      </c>
      <c r="B12" s="8" t="s">
        <v>2</v>
      </c>
      <c r="C12" s="20">
        <f>C13/C11</f>
        <v>131.57140384615386</v>
      </c>
      <c r="D12" s="20">
        <f>D13/D11</f>
        <v>30.56636057692308</v>
      </c>
      <c r="E12" s="20">
        <f>E13/E11</f>
        <v>30.56636057692308</v>
      </c>
    </row>
    <row r="13" spans="1:7" ht="25.5">
      <c r="A13" s="7" t="s">
        <v>11</v>
      </c>
      <c r="B13" s="8" t="s">
        <v>2</v>
      </c>
      <c r="C13" s="20">
        <f>C15+C29+C30+C31+C32+C33</f>
        <v>54733.704000000005</v>
      </c>
      <c r="D13" s="20">
        <f>D15+D29+D30+D31+D32+D33</f>
        <v>12715.606000000002</v>
      </c>
      <c r="E13" s="20">
        <f>E15+E29+E30+E31+E32+E33</f>
        <v>12715.606000000002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45181.704000000005</v>
      </c>
      <c r="D15" s="23">
        <f>D17+D20+D23+D26</f>
        <v>11295.606000000002</v>
      </c>
      <c r="E15" s="23">
        <f>E17+E20+E23+E26</f>
        <v>11295.606000000002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C19*C18*4</f>
        <v>3799.2000000000003</v>
      </c>
      <c r="D17" s="23">
        <f>D19*D18</f>
        <v>949.98</v>
      </c>
      <c r="E17" s="23">
        <f>E19*E18</f>
        <v>949.98</v>
      </c>
      <c r="F17" s="19"/>
      <c r="G17" s="22"/>
    </row>
    <row r="18" spans="1:8" ht="20.25">
      <c r="A18" s="12" t="s">
        <v>4</v>
      </c>
      <c r="B18" s="13" t="s">
        <v>3</v>
      </c>
      <c r="C18" s="25">
        <v>6</v>
      </c>
      <c r="D18" s="33">
        <v>6</v>
      </c>
      <c r="E18" s="33">
        <v>6</v>
      </c>
      <c r="F18" s="2">
        <v>6</v>
      </c>
      <c r="G18" s="2" t="s">
        <v>53</v>
      </c>
      <c r="H18" s="19"/>
    </row>
    <row r="19" spans="1:5" ht="21.75" customHeight="1">
      <c r="A19" s="12" t="s">
        <v>26</v>
      </c>
      <c r="B19" s="8" t="s">
        <v>27</v>
      </c>
      <c r="C19" s="17">
        <v>158.3</v>
      </c>
      <c r="D19" s="17">
        <v>158.33</v>
      </c>
      <c r="E19" s="17">
        <v>158.33</v>
      </c>
    </row>
    <row r="20" spans="1:5" ht="25.5">
      <c r="A20" s="9" t="s">
        <v>22</v>
      </c>
      <c r="B20" s="8" t="s">
        <v>2</v>
      </c>
      <c r="C20" s="23">
        <f>C21*C22*4</f>
        <v>33908.336</v>
      </c>
      <c r="D20" s="34">
        <f>D22*D21</f>
        <v>8477.084</v>
      </c>
      <c r="E20" s="34">
        <f>E22*E21</f>
        <v>8477.084</v>
      </c>
    </row>
    <row r="21" spans="1:7" ht="20.25">
      <c r="A21" s="12" t="s">
        <v>4</v>
      </c>
      <c r="B21" s="13" t="s">
        <v>3</v>
      </c>
      <c r="C21" s="24">
        <v>44</v>
      </c>
      <c r="D21" s="24">
        <v>44</v>
      </c>
      <c r="E21" s="24">
        <v>44</v>
      </c>
      <c r="F21" s="2">
        <v>44</v>
      </c>
      <c r="G21" s="2" t="s">
        <v>56</v>
      </c>
    </row>
    <row r="22" spans="1:5" ht="21.75" customHeight="1">
      <c r="A22" s="12" t="s">
        <v>26</v>
      </c>
      <c r="B22" s="8" t="s">
        <v>27</v>
      </c>
      <c r="C22" s="24">
        <v>192.661</v>
      </c>
      <c r="D22" s="24">
        <v>192.661</v>
      </c>
      <c r="E22" s="24">
        <v>192.661</v>
      </c>
    </row>
    <row r="23" spans="1:5" ht="39">
      <c r="A23" s="16" t="s">
        <v>25</v>
      </c>
      <c r="B23" s="8" t="s">
        <v>2</v>
      </c>
      <c r="C23" s="9">
        <f>C24*C25*4</f>
        <v>3042.974</v>
      </c>
      <c r="D23" s="35">
        <f>D24*D25</f>
        <v>760.7435</v>
      </c>
      <c r="E23" s="35">
        <f>E24*E25</f>
        <v>760.7435</v>
      </c>
    </row>
    <row r="24" spans="1:7" ht="20.25">
      <c r="A24" s="12" t="s">
        <v>4</v>
      </c>
      <c r="B24" s="13" t="s">
        <v>3</v>
      </c>
      <c r="C24" s="9">
        <v>5.5</v>
      </c>
      <c r="D24" s="9">
        <v>5.5</v>
      </c>
      <c r="E24" s="9">
        <v>5.5</v>
      </c>
      <c r="F24" s="2">
        <v>5.5</v>
      </c>
      <c r="G24" s="2" t="s">
        <v>54</v>
      </c>
    </row>
    <row r="25" spans="1:5" ht="21.75" customHeight="1">
      <c r="A25" s="12" t="s">
        <v>26</v>
      </c>
      <c r="B25" s="8" t="s">
        <v>27</v>
      </c>
      <c r="C25" s="9">
        <v>138.317</v>
      </c>
      <c r="D25" s="9">
        <v>138.317</v>
      </c>
      <c r="E25" s="9">
        <v>138.317</v>
      </c>
    </row>
    <row r="26" spans="1:5" ht="25.5">
      <c r="A26" s="9" t="s">
        <v>23</v>
      </c>
      <c r="B26" s="8" t="s">
        <v>2</v>
      </c>
      <c r="C26" s="23">
        <f>C27*C28*4</f>
        <v>4431.194</v>
      </c>
      <c r="D26" s="23">
        <f>D27*D28</f>
        <v>1107.7985</v>
      </c>
      <c r="E26" s="23">
        <f>E27*E28</f>
        <v>1107.7985</v>
      </c>
    </row>
    <row r="27" spans="1:7" ht="20.25">
      <c r="A27" s="12" t="s">
        <v>4</v>
      </c>
      <c r="B27" s="13" t="s">
        <v>3</v>
      </c>
      <c r="C27" s="24">
        <v>18.5</v>
      </c>
      <c r="D27" s="24">
        <v>18.5</v>
      </c>
      <c r="E27" s="24">
        <v>18.5</v>
      </c>
      <c r="F27" s="2">
        <v>18.5</v>
      </c>
      <c r="G27" s="19" t="s">
        <v>55</v>
      </c>
    </row>
    <row r="28" spans="1:5" ht="21.75" customHeight="1">
      <c r="A28" s="12" t="s">
        <v>26</v>
      </c>
      <c r="B28" s="8" t="s">
        <v>27</v>
      </c>
      <c r="C28" s="9">
        <v>59.881</v>
      </c>
      <c r="D28" s="9">
        <v>59.881</v>
      </c>
      <c r="E28" s="9">
        <v>59.881</v>
      </c>
    </row>
    <row r="29" spans="1:9" ht="25.5">
      <c r="A29" s="7" t="s">
        <v>5</v>
      </c>
      <c r="B29" s="8" t="s">
        <v>2</v>
      </c>
      <c r="C29" s="24">
        <f>1420*4</f>
        <v>5680</v>
      </c>
      <c r="D29" s="24">
        <v>1420</v>
      </c>
      <c r="E29" s="24">
        <v>1420</v>
      </c>
      <c r="I29" s="19"/>
    </row>
    <row r="30" spans="1:6" ht="36.75">
      <c r="A30" s="14" t="s">
        <v>6</v>
      </c>
      <c r="B30" s="8" t="s">
        <v>2</v>
      </c>
      <c r="C30" s="24">
        <v>1801</v>
      </c>
      <c r="D30" s="24">
        <v>0</v>
      </c>
      <c r="E30" s="24"/>
      <c r="F30" s="2">
        <f>SUM(F18:F28)</f>
        <v>74</v>
      </c>
    </row>
    <row r="31" spans="1:5" ht="25.5">
      <c r="A31" s="14" t="s">
        <v>7</v>
      </c>
      <c r="B31" s="8" t="s">
        <v>2</v>
      </c>
      <c r="C31" s="24"/>
      <c r="D31" s="24">
        <v>0</v>
      </c>
      <c r="E31" s="9"/>
    </row>
    <row r="32" spans="1:5" ht="53.25" customHeight="1">
      <c r="A32" s="14" t="s">
        <v>8</v>
      </c>
      <c r="B32" s="8" t="s">
        <v>2</v>
      </c>
      <c r="C32" s="9">
        <v>2052</v>
      </c>
      <c r="D32" s="9">
        <v>0</v>
      </c>
      <c r="E32" s="9"/>
    </row>
    <row r="33" spans="1:5" ht="72" customHeight="1">
      <c r="A33" s="14" t="s">
        <v>9</v>
      </c>
      <c r="B33" s="8" t="s">
        <v>2</v>
      </c>
      <c r="C33" s="21">
        <v>19</v>
      </c>
      <c r="D33" s="21">
        <v>0</v>
      </c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30" sqref="D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59</v>
      </c>
      <c r="B2" s="36"/>
      <c r="C2" s="36"/>
      <c r="D2" s="36"/>
      <c r="E2" s="36"/>
    </row>
    <row r="3" ht="20.25">
      <c r="A3" s="1"/>
    </row>
    <row r="4" spans="1:5" ht="20.25">
      <c r="A4" s="37" t="s">
        <v>33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126</v>
      </c>
      <c r="D11" s="9">
        <v>126</v>
      </c>
      <c r="E11" s="9">
        <v>126</v>
      </c>
    </row>
    <row r="12" spans="1:5" ht="25.5">
      <c r="A12" s="12" t="s">
        <v>24</v>
      </c>
      <c r="B12" s="8" t="s">
        <v>2</v>
      </c>
      <c r="C12" s="20">
        <f>C13/C11</f>
        <v>1970.6873015873016</v>
      </c>
      <c r="D12" s="20">
        <f>D13/D11</f>
        <v>714.0630952380953</v>
      </c>
      <c r="E12" s="20">
        <f>E13/E11</f>
        <v>714.0630952380953</v>
      </c>
    </row>
    <row r="13" spans="1:7" ht="25.5">
      <c r="A13" s="7" t="s">
        <v>11</v>
      </c>
      <c r="B13" s="8" t="s">
        <v>2</v>
      </c>
      <c r="C13" s="20">
        <f>C15+C29+C30+C31+C32+C33</f>
        <v>248306.6</v>
      </c>
      <c r="D13" s="20">
        <f>D15+D29+D30+D31+D32+D33</f>
        <v>89971.95000000001</v>
      </c>
      <c r="E13" s="20">
        <f>E15+E29+E30+E31+E32+E33</f>
        <v>89971.95000000001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98622.6</v>
      </c>
      <c r="D15" s="23">
        <f>D17+D20+D23+D26</f>
        <v>73966.95000000001</v>
      </c>
      <c r="E15" s="23">
        <f>E17+E20+E23+E26</f>
        <v>73966.95000000001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5886</v>
      </c>
      <c r="D17" s="23">
        <f>D19*D18*9</f>
        <v>4414.5</v>
      </c>
      <c r="E17" s="23">
        <f>E19*E18*9</f>
        <v>4414.5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163.5</v>
      </c>
      <c r="D19" s="17">
        <v>163.5</v>
      </c>
      <c r="E19" s="17">
        <v>163.5</v>
      </c>
    </row>
    <row r="20" spans="1:5" ht="25.5">
      <c r="A20" s="9" t="s">
        <v>22</v>
      </c>
      <c r="B20" s="8" t="s">
        <v>2</v>
      </c>
      <c r="C20" s="23">
        <f>C21*C22*12</f>
        <v>63201.600000000006</v>
      </c>
      <c r="D20" s="23">
        <f>D22*D21*9</f>
        <v>47401.200000000004</v>
      </c>
      <c r="E20" s="23">
        <f>E22*E21*9</f>
        <v>47401.200000000004</v>
      </c>
    </row>
    <row r="21" spans="1:5" ht="20.25">
      <c r="A21" s="12" t="s">
        <v>4</v>
      </c>
      <c r="B21" s="13" t="s">
        <v>3</v>
      </c>
      <c r="C21" s="24">
        <v>36</v>
      </c>
      <c r="D21" s="24">
        <v>36</v>
      </c>
      <c r="E21" s="24">
        <v>36</v>
      </c>
    </row>
    <row r="22" spans="1:5" ht="21.75" customHeight="1">
      <c r="A22" s="12" t="s">
        <v>26</v>
      </c>
      <c r="B22" s="8" t="s">
        <v>27</v>
      </c>
      <c r="C22" s="24">
        <v>146.3</v>
      </c>
      <c r="D22" s="24">
        <v>146.3</v>
      </c>
      <c r="E22" s="24">
        <v>146.3</v>
      </c>
    </row>
    <row r="23" spans="1:5" ht="39">
      <c r="A23" s="16" t="s">
        <v>25</v>
      </c>
      <c r="B23" s="8" t="s">
        <v>2</v>
      </c>
      <c r="C23" s="9">
        <f>C24*C25*12</f>
        <v>14535</v>
      </c>
      <c r="D23" s="9">
        <f>D24*D25*9</f>
        <v>10901.25</v>
      </c>
      <c r="E23" s="9">
        <f>E24*E25*9</f>
        <v>10901.25</v>
      </c>
    </row>
    <row r="24" spans="1:5" ht="20.25">
      <c r="A24" s="12" t="s">
        <v>4</v>
      </c>
      <c r="B24" s="13" t="s">
        <v>3</v>
      </c>
      <c r="C24" s="9">
        <v>12.5</v>
      </c>
      <c r="D24" s="9">
        <v>12.5</v>
      </c>
      <c r="E24" s="9">
        <v>12.5</v>
      </c>
    </row>
    <row r="25" spans="1:5" ht="21.75" customHeight="1">
      <c r="A25" s="12" t="s">
        <v>26</v>
      </c>
      <c r="B25" s="8" t="s">
        <v>27</v>
      </c>
      <c r="C25" s="9">
        <v>96.9</v>
      </c>
      <c r="D25" s="9">
        <v>96.9</v>
      </c>
      <c r="E25" s="9">
        <v>96.9</v>
      </c>
    </row>
    <row r="26" spans="1:5" ht="25.5">
      <c r="A26" s="9" t="s">
        <v>23</v>
      </c>
      <c r="B26" s="8" t="s">
        <v>2</v>
      </c>
      <c r="C26" s="23">
        <f>C27*C28*12</f>
        <v>15000</v>
      </c>
      <c r="D26" s="23">
        <f>D27*D28*9</f>
        <v>11250</v>
      </c>
      <c r="E26" s="23">
        <f>E27*E28*9</f>
        <v>11250</v>
      </c>
    </row>
    <row r="27" spans="1:7" ht="20.25">
      <c r="A27" s="12" t="s">
        <v>4</v>
      </c>
      <c r="B27" s="13" t="s">
        <v>3</v>
      </c>
      <c r="C27" s="24">
        <v>20</v>
      </c>
      <c r="D27" s="24">
        <v>20</v>
      </c>
      <c r="E27" s="9">
        <v>20</v>
      </c>
      <c r="G27" s="19"/>
    </row>
    <row r="28" spans="1:5" ht="21.75" customHeight="1">
      <c r="A28" s="12" t="s">
        <v>26</v>
      </c>
      <c r="B28" s="8" t="s">
        <v>27</v>
      </c>
      <c r="C28" s="9">
        <v>62.5</v>
      </c>
      <c r="D28" s="9">
        <v>62.5</v>
      </c>
      <c r="E28" s="9">
        <v>62.5</v>
      </c>
    </row>
    <row r="29" spans="1:9" ht="25.5">
      <c r="A29" s="7" t="s">
        <v>5</v>
      </c>
      <c r="B29" s="8" t="s">
        <v>2</v>
      </c>
      <c r="C29" s="24">
        <v>16460</v>
      </c>
      <c r="D29" s="24">
        <v>3210</v>
      </c>
      <c r="E29" s="24">
        <v>3210</v>
      </c>
      <c r="I29" s="19"/>
    </row>
    <row r="30" spans="1:5" ht="36.75">
      <c r="A30" s="14" t="s">
        <v>6</v>
      </c>
      <c r="B30" s="8" t="s">
        <v>2</v>
      </c>
      <c r="C30" s="24">
        <v>8465</v>
      </c>
      <c r="D30" s="24">
        <v>7768</v>
      </c>
      <c r="E30" s="24">
        <v>7768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>
        <v>118423</v>
      </c>
      <c r="D32" s="9">
        <v>0</v>
      </c>
      <c r="E32" s="9">
        <v>0</v>
      </c>
    </row>
    <row r="33" spans="1:5" ht="72" customHeight="1">
      <c r="A33" s="14" t="s">
        <v>9</v>
      </c>
      <c r="B33" s="8" t="s">
        <v>2</v>
      </c>
      <c r="C33" s="21">
        <v>6336</v>
      </c>
      <c r="D33" s="21">
        <v>5027</v>
      </c>
      <c r="E33" s="21">
        <v>5027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4">
      <selection activeCell="D32" sqref="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34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 t="s">
        <v>50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148</v>
      </c>
      <c r="D11" s="9">
        <v>148</v>
      </c>
      <c r="E11" s="9">
        <v>148</v>
      </c>
    </row>
    <row r="12" spans="1:5" ht="25.5">
      <c r="A12" s="12" t="s">
        <v>24</v>
      </c>
      <c r="B12" s="8" t="s">
        <v>2</v>
      </c>
      <c r="C12" s="20">
        <f>C13/C11</f>
        <v>868.0337837837837</v>
      </c>
      <c r="D12" s="20">
        <f>D13/D11</f>
        <v>651.3378378378378</v>
      </c>
      <c r="E12" s="20">
        <f>E13/E11</f>
        <v>651.3378378378378</v>
      </c>
    </row>
    <row r="13" spans="1:7" ht="25.5">
      <c r="A13" s="7" t="s">
        <v>11</v>
      </c>
      <c r="B13" s="8" t="s">
        <v>2</v>
      </c>
      <c r="C13" s="20">
        <f>C15+C29+C30+C31+C32+C33</f>
        <v>128469</v>
      </c>
      <c r="D13" s="20">
        <f>D15+D29+D30+D31+D32+D33</f>
        <v>96398</v>
      </c>
      <c r="E13" s="20">
        <f>E15+E29+E30+E31+E32+E33</f>
        <v>96398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97152</v>
      </c>
      <c r="D15" s="23">
        <f>D17+D20+D23+D26</f>
        <v>72864</v>
      </c>
      <c r="E15" s="23">
        <f>E17+E20+E23+E26</f>
        <v>72864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6310.800000000001</v>
      </c>
      <c r="D17" s="23">
        <f>D19*D18*9</f>
        <v>4733.1</v>
      </c>
      <c r="E17" s="23">
        <f>E19*E18*9</f>
        <v>4733.1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18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175.3</v>
      </c>
      <c r="D19" s="17">
        <v>175.3</v>
      </c>
      <c r="E19" s="17">
        <v>175.3</v>
      </c>
    </row>
    <row r="20" spans="1:5" ht="25.5">
      <c r="A20" s="9" t="s">
        <v>22</v>
      </c>
      <c r="B20" s="8" t="s">
        <v>2</v>
      </c>
      <c r="C20" s="23">
        <f>C21*C22*12</f>
        <v>50328</v>
      </c>
      <c r="D20" s="23">
        <f>D21*D22*9</f>
        <v>37746</v>
      </c>
      <c r="E20" s="23">
        <f>E21*E22*9</f>
        <v>37746</v>
      </c>
    </row>
    <row r="21" spans="1:5" ht="20.25">
      <c r="A21" s="12" t="s">
        <v>4</v>
      </c>
      <c r="B21" s="13" t="s">
        <v>3</v>
      </c>
      <c r="C21" s="24">
        <v>30</v>
      </c>
      <c r="D21" s="24">
        <v>30</v>
      </c>
      <c r="E21" s="24">
        <v>30</v>
      </c>
    </row>
    <row r="22" spans="1:5" ht="21.75" customHeight="1">
      <c r="A22" s="12" t="s">
        <v>26</v>
      </c>
      <c r="B22" s="8" t="s">
        <v>27</v>
      </c>
      <c r="C22" s="24">
        <v>139.8</v>
      </c>
      <c r="D22" s="24">
        <v>139.8</v>
      </c>
      <c r="E22" s="24">
        <v>139.8</v>
      </c>
    </row>
    <row r="23" spans="1:5" ht="39">
      <c r="A23" s="16" t="s">
        <v>25</v>
      </c>
      <c r="B23" s="8" t="s">
        <v>2</v>
      </c>
      <c r="C23" s="9">
        <f>C24*C25*12</f>
        <v>20757.6</v>
      </c>
      <c r="D23" s="9">
        <f>D24*D25*9</f>
        <v>15568.199999999999</v>
      </c>
      <c r="E23" s="9">
        <f>E24*E25*9</f>
        <v>15568.199999999999</v>
      </c>
    </row>
    <row r="24" spans="1:5" ht="20.25">
      <c r="A24" s="12" t="s">
        <v>4</v>
      </c>
      <c r="B24" s="13" t="s">
        <v>3</v>
      </c>
      <c r="C24" s="9">
        <v>18</v>
      </c>
      <c r="D24" s="9">
        <v>18</v>
      </c>
      <c r="E24" s="9">
        <v>18</v>
      </c>
    </row>
    <row r="25" spans="1:5" ht="21.75" customHeight="1">
      <c r="A25" s="12" t="s">
        <v>26</v>
      </c>
      <c r="B25" s="8" t="s">
        <v>27</v>
      </c>
      <c r="C25" s="9">
        <v>96.1</v>
      </c>
      <c r="D25" s="9">
        <v>96.1</v>
      </c>
      <c r="E25" s="9">
        <v>96.1</v>
      </c>
    </row>
    <row r="26" spans="1:5" ht="25.5">
      <c r="A26" s="9" t="s">
        <v>23</v>
      </c>
      <c r="B26" s="8" t="s">
        <v>2</v>
      </c>
      <c r="C26" s="23">
        <f>C27*C28*12</f>
        <v>19755.600000000002</v>
      </c>
      <c r="D26" s="23">
        <f>D27*D28*9</f>
        <v>14816.7</v>
      </c>
      <c r="E26" s="23">
        <f>E27*E28*9</f>
        <v>14816.7</v>
      </c>
    </row>
    <row r="27" spans="1:7" ht="20.25">
      <c r="A27" s="12" t="s">
        <v>4</v>
      </c>
      <c r="B27" s="13" t="s">
        <v>3</v>
      </c>
      <c r="C27" s="24">
        <v>25.25</v>
      </c>
      <c r="D27" s="24">
        <v>25.25</v>
      </c>
      <c r="E27" s="24">
        <v>25.25</v>
      </c>
      <c r="G27" s="19"/>
    </row>
    <row r="28" spans="1:5" ht="21.75" customHeight="1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ht="25.5">
      <c r="A29" s="7" t="s">
        <v>5</v>
      </c>
      <c r="B29" s="8" t="s">
        <v>2</v>
      </c>
      <c r="C29" s="24">
        <v>13208</v>
      </c>
      <c r="D29" s="24">
        <v>10235</v>
      </c>
      <c r="E29" s="24">
        <v>10235</v>
      </c>
      <c r="I29" s="19"/>
    </row>
    <row r="30" spans="1:5" ht="36.75">
      <c r="A30" s="14" t="s">
        <v>6</v>
      </c>
      <c r="B30" s="8" t="s">
        <v>2</v>
      </c>
      <c r="C30" s="24">
        <v>8986</v>
      </c>
      <c r="D30" s="24">
        <v>5763</v>
      </c>
      <c r="E30" s="24">
        <v>5763</v>
      </c>
    </row>
    <row r="31" spans="1:5" ht="25.5">
      <c r="A31" s="14" t="s">
        <v>7</v>
      </c>
      <c r="B31" s="8" t="s">
        <v>2</v>
      </c>
      <c r="C31" s="24">
        <v>5000</v>
      </c>
      <c r="D31" s="24">
        <v>5000</v>
      </c>
      <c r="E31" s="9">
        <v>5000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4123</v>
      </c>
      <c r="D33" s="21">
        <v>2536</v>
      </c>
      <c r="E33" s="21">
        <v>2536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0">
      <selection activeCell="D29" sqref="D29"/>
    </sheetView>
  </sheetViews>
  <sheetFormatPr defaultColWidth="9.140625" defaultRowHeight="15"/>
  <cols>
    <col min="1" max="1" width="65.8515625" style="2" customWidth="1"/>
    <col min="2" max="2" width="9.140625" style="3" customWidth="1"/>
    <col min="3" max="3" width="20.7109375" style="2" bestFit="1" customWidth="1"/>
    <col min="4" max="4" width="19.57421875" style="2" customWidth="1"/>
    <col min="5" max="5" width="20.2812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35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>
        <v>2020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127</v>
      </c>
      <c r="D11" s="9">
        <v>127</v>
      </c>
      <c r="E11" s="9">
        <v>127</v>
      </c>
    </row>
    <row r="12" spans="1:5" ht="25.5">
      <c r="A12" s="12" t="s">
        <v>24</v>
      </c>
      <c r="B12" s="8" t="s">
        <v>2</v>
      </c>
      <c r="C12" s="20">
        <f>C13/C11</f>
        <v>15332.929133858268</v>
      </c>
      <c r="D12" s="20">
        <f>D13/D11</f>
        <v>14775.450787401574</v>
      </c>
      <c r="E12" s="20">
        <f>E13/E11</f>
        <v>14775.450787401574</v>
      </c>
    </row>
    <row r="13" spans="1:7" ht="25.5">
      <c r="A13" s="7" t="s">
        <v>11</v>
      </c>
      <c r="B13" s="8" t="s">
        <v>2</v>
      </c>
      <c r="C13" s="20">
        <f>C15+C29+C30+C31+C32+C33</f>
        <v>1947282</v>
      </c>
      <c r="D13" s="20">
        <f>D15+D29+D30+D31+D32+D33</f>
        <v>1876482.25</v>
      </c>
      <c r="E13" s="20">
        <f>E15+E29+E30+E31+E32+E33</f>
        <v>1876482.25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87690</v>
      </c>
      <c r="D15" s="23">
        <f>D17+D20+D23+D26</f>
        <v>22685.25</v>
      </c>
      <c r="E15" s="23">
        <f>E17+E20+E23+E26</f>
        <v>22685.25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6066</v>
      </c>
      <c r="D17" s="23">
        <f>D19*D18*3</f>
        <v>1516.5</v>
      </c>
      <c r="E17" s="23">
        <f>E19*E18*3</f>
        <v>1516.5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18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168.5</v>
      </c>
      <c r="D19" s="17">
        <v>168.5</v>
      </c>
      <c r="E19" s="17">
        <v>168.5</v>
      </c>
    </row>
    <row r="20" spans="1:5" ht="25.5">
      <c r="A20" s="9" t="s">
        <v>22</v>
      </c>
      <c r="B20" s="8" t="s">
        <v>2</v>
      </c>
      <c r="C20" s="23">
        <f>C21*C22*12</f>
        <v>54498</v>
      </c>
      <c r="D20" s="23">
        <f>D21*D22*3</f>
        <v>13624.5</v>
      </c>
      <c r="E20" s="23">
        <f>E21*E22*3</f>
        <v>13624.5</v>
      </c>
    </row>
    <row r="21" spans="1:5" ht="20.25">
      <c r="A21" s="12" t="s">
        <v>4</v>
      </c>
      <c r="B21" s="13" t="s">
        <v>3</v>
      </c>
      <c r="C21" s="24">
        <v>31</v>
      </c>
      <c r="D21" s="24">
        <v>31</v>
      </c>
      <c r="E21" s="24">
        <v>31</v>
      </c>
    </row>
    <row r="22" spans="1:5" ht="21.75" customHeight="1">
      <c r="A22" s="12" t="s">
        <v>26</v>
      </c>
      <c r="B22" s="8" t="s">
        <v>27</v>
      </c>
      <c r="C22" s="24">
        <v>146.5</v>
      </c>
      <c r="D22" s="24">
        <v>146.5</v>
      </c>
      <c r="E22" s="24">
        <v>146.5</v>
      </c>
    </row>
    <row r="23" spans="1:5" ht="39">
      <c r="A23" s="16" t="s">
        <v>25</v>
      </c>
      <c r="B23" s="8" t="s">
        <v>2</v>
      </c>
      <c r="C23" s="9">
        <f>C24*C25*12</f>
        <v>12373.2</v>
      </c>
      <c r="D23" s="9">
        <f>D24*D25*3</f>
        <v>3348.45</v>
      </c>
      <c r="E23" s="9">
        <f>E24*E25*3</f>
        <v>3348.45</v>
      </c>
    </row>
    <row r="24" spans="1:5" ht="20.25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5" ht="21.75" customHeight="1">
      <c r="A25" s="12" t="s">
        <v>26</v>
      </c>
      <c r="B25" s="8" t="s">
        <v>27</v>
      </c>
      <c r="C25" s="9">
        <v>98.2</v>
      </c>
      <c r="D25" s="9">
        <v>106.3</v>
      </c>
      <c r="E25" s="9">
        <v>106.3</v>
      </c>
    </row>
    <row r="26" spans="1:5" ht="25.5">
      <c r="A26" s="9" t="s">
        <v>23</v>
      </c>
      <c r="B26" s="8" t="s">
        <v>2</v>
      </c>
      <c r="C26" s="23">
        <f>C27*C28*12</f>
        <v>14752.8</v>
      </c>
      <c r="D26" s="23">
        <f>D27*D28*3</f>
        <v>4195.8</v>
      </c>
      <c r="E26" s="23">
        <f>E27*E28*3</f>
        <v>4195.8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68.3</v>
      </c>
      <c r="D28" s="9">
        <v>77.7</v>
      </c>
      <c r="E28" s="9">
        <v>77.7</v>
      </c>
    </row>
    <row r="29" spans="1:9" ht="25.5">
      <c r="A29" s="7" t="s">
        <v>5</v>
      </c>
      <c r="B29" s="8" t="s">
        <v>2</v>
      </c>
      <c r="C29" s="24">
        <v>13842</v>
      </c>
      <c r="D29" s="24">
        <v>10256</v>
      </c>
      <c r="E29" s="24">
        <v>10256</v>
      </c>
      <c r="I29" s="19"/>
    </row>
    <row r="30" spans="1:5" ht="36.75">
      <c r="A30" s="14" t="s">
        <v>6</v>
      </c>
      <c r="B30" s="8" t="s">
        <v>2</v>
      </c>
      <c r="C30" s="24">
        <v>6500</v>
      </c>
      <c r="D30" s="24">
        <v>5594</v>
      </c>
      <c r="E30" s="24">
        <v>5594</v>
      </c>
    </row>
    <row r="31" spans="1:5" ht="25.5">
      <c r="A31" s="14" t="s">
        <v>7</v>
      </c>
      <c r="B31" s="8" t="s">
        <v>2</v>
      </c>
      <c r="C31" s="24"/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30">
        <v>1835549</v>
      </c>
      <c r="D32" s="30">
        <v>1835549</v>
      </c>
      <c r="E32" s="30">
        <v>1835549</v>
      </c>
    </row>
    <row r="33" spans="1:5" ht="72" customHeight="1">
      <c r="A33" s="14" t="s">
        <v>9</v>
      </c>
      <c r="B33" s="8" t="s">
        <v>2</v>
      </c>
      <c r="C33" s="21">
        <v>3701</v>
      </c>
      <c r="D33" s="21">
        <v>2398</v>
      </c>
      <c r="E33" s="21">
        <v>2398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90" zoomScaleNormal="90" zoomScaleSheetLayoutView="90" zoomScalePageLayoutView="0" workbookViewId="0" topLeftCell="A22">
      <selection activeCell="D29" sqref="D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36" t="s">
        <v>15</v>
      </c>
      <c r="B1" s="36"/>
      <c r="C1" s="36"/>
      <c r="D1" s="36"/>
      <c r="E1" s="36"/>
    </row>
    <row r="2" spans="1:5" ht="20.25">
      <c r="A2" s="36" t="s">
        <v>52</v>
      </c>
      <c r="B2" s="36"/>
      <c r="C2" s="36"/>
      <c r="D2" s="36"/>
      <c r="E2" s="36"/>
    </row>
    <row r="3" ht="20.25">
      <c r="A3" s="1"/>
    </row>
    <row r="4" spans="1:5" ht="20.25">
      <c r="A4" s="37" t="s">
        <v>36</v>
      </c>
      <c r="B4" s="37"/>
      <c r="C4" s="37"/>
      <c r="D4" s="37"/>
      <c r="E4" s="37"/>
    </row>
    <row r="5" spans="1:5" ht="15.75" customHeight="1">
      <c r="A5" s="38" t="s">
        <v>16</v>
      </c>
      <c r="B5" s="38"/>
      <c r="C5" s="38"/>
      <c r="D5" s="38"/>
      <c r="E5" s="38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39" t="s">
        <v>28</v>
      </c>
      <c r="B9" s="40" t="s">
        <v>18</v>
      </c>
      <c r="C9" s="39">
        <v>2020</v>
      </c>
      <c r="D9" s="39"/>
      <c r="E9" s="39"/>
    </row>
    <row r="10" spans="1:5" ht="40.5">
      <c r="A10" s="39"/>
      <c r="B10" s="40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140</v>
      </c>
      <c r="D11" s="9">
        <v>140</v>
      </c>
      <c r="E11" s="9">
        <v>140</v>
      </c>
    </row>
    <row r="12" spans="1:5" ht="25.5">
      <c r="A12" s="12" t="s">
        <v>24</v>
      </c>
      <c r="B12" s="8" t="s">
        <v>2</v>
      </c>
      <c r="C12" s="20">
        <f>C13/C11</f>
        <v>992.61</v>
      </c>
      <c r="D12" s="20">
        <f>D13/D11</f>
        <v>709.0003571428571</v>
      </c>
      <c r="E12" s="20">
        <f>E13/E11</f>
        <v>709.0003571428571</v>
      </c>
    </row>
    <row r="13" spans="1:7" ht="25.5">
      <c r="A13" s="7" t="s">
        <v>11</v>
      </c>
      <c r="B13" s="8" t="s">
        <v>2</v>
      </c>
      <c r="C13" s="20">
        <f>C15+C29+C30+C31+C32+C33</f>
        <v>138965.4</v>
      </c>
      <c r="D13" s="20">
        <f>D15+D29+D30+D31+D32+D33</f>
        <v>99260.04999999999</v>
      </c>
      <c r="E13" s="20">
        <f>E15+E29+E30+E31+E32+E33</f>
        <v>99260.04999999999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95789.4</v>
      </c>
      <c r="D15" s="23">
        <f>D17+D20+D23+D26</f>
        <v>62548.049999999996</v>
      </c>
      <c r="E15" s="23">
        <f>E17+E20+E23+E26</f>
        <v>62548.049999999996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5814</v>
      </c>
      <c r="D17" s="23">
        <f>D19*D18*9</f>
        <v>4360.5</v>
      </c>
      <c r="E17" s="23">
        <f>E19*E18*9</f>
        <v>4360.5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161.5</v>
      </c>
      <c r="D19" s="17">
        <v>161.5</v>
      </c>
      <c r="E19" s="17">
        <v>161.5</v>
      </c>
    </row>
    <row r="20" spans="1:5" ht="25.5">
      <c r="A20" s="9" t="s">
        <v>22</v>
      </c>
      <c r="B20" s="8" t="s">
        <v>2</v>
      </c>
      <c r="C20" s="23">
        <f>C21*C22*12</f>
        <v>64886.399999999994</v>
      </c>
      <c r="D20" s="23">
        <f>D21*D22*9</f>
        <v>44776.799999999996</v>
      </c>
      <c r="E20" s="23">
        <f>E21*E22*9</f>
        <v>44776.799999999996</v>
      </c>
    </row>
    <row r="21" spans="1:5" ht="20.25">
      <c r="A21" s="12" t="s">
        <v>4</v>
      </c>
      <c r="B21" s="13" t="s">
        <v>3</v>
      </c>
      <c r="C21" s="24">
        <v>36</v>
      </c>
      <c r="D21" s="24">
        <v>36</v>
      </c>
      <c r="E21" s="24">
        <v>36</v>
      </c>
    </row>
    <row r="22" spans="1:5" ht="21.75" customHeight="1">
      <c r="A22" s="12" t="s">
        <v>26</v>
      </c>
      <c r="B22" s="8" t="s">
        <v>27</v>
      </c>
      <c r="C22" s="24">
        <v>150.2</v>
      </c>
      <c r="D22" s="24">
        <v>138.2</v>
      </c>
      <c r="E22" s="24">
        <v>138.2</v>
      </c>
    </row>
    <row r="23" spans="1:5" ht="39">
      <c r="A23" s="16" t="s">
        <v>25</v>
      </c>
      <c r="B23" s="8" t="s">
        <v>2</v>
      </c>
      <c r="C23" s="9">
        <f>C24*C25*12</f>
        <v>11436</v>
      </c>
      <c r="D23" s="9">
        <f>D24*D25*3</f>
        <v>3171</v>
      </c>
      <c r="E23" s="9">
        <f>E24*E25*3</f>
        <v>3171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95.3</v>
      </c>
      <c r="D25" s="9">
        <v>105.7</v>
      </c>
      <c r="E25" s="9">
        <v>105.7</v>
      </c>
    </row>
    <row r="26" spans="1:5" ht="25.5">
      <c r="A26" s="9" t="s">
        <v>23</v>
      </c>
      <c r="B26" s="8" t="s">
        <v>2</v>
      </c>
      <c r="C26" s="23">
        <f>C27*C28*12</f>
        <v>13653</v>
      </c>
      <c r="D26" s="23">
        <f>D27*D28*9</f>
        <v>10239.75</v>
      </c>
      <c r="E26" s="23">
        <f>E27*E28*9</f>
        <v>10239.75</v>
      </c>
    </row>
    <row r="27" spans="1:7" ht="20.25">
      <c r="A27" s="12" t="s">
        <v>4</v>
      </c>
      <c r="B27" s="13" t="s">
        <v>3</v>
      </c>
      <c r="C27" s="24">
        <v>18.5</v>
      </c>
      <c r="D27" s="24">
        <v>18.5</v>
      </c>
      <c r="E27" s="24">
        <v>18.5</v>
      </c>
      <c r="G27" s="19"/>
    </row>
    <row r="28" spans="1:5" ht="21.75" customHeight="1">
      <c r="A28" s="12" t="s">
        <v>26</v>
      </c>
      <c r="B28" s="8" t="s">
        <v>27</v>
      </c>
      <c r="C28" s="9">
        <v>61.5</v>
      </c>
      <c r="D28" s="9">
        <v>61.5</v>
      </c>
      <c r="E28" s="9">
        <v>61.5</v>
      </c>
    </row>
    <row r="29" spans="1:9" ht="25.5">
      <c r="A29" s="7" t="s">
        <v>5</v>
      </c>
      <c r="B29" s="8" t="s">
        <v>2</v>
      </c>
      <c r="C29" s="24">
        <v>14224</v>
      </c>
      <c r="D29" s="24">
        <v>11022</v>
      </c>
      <c r="E29" s="24">
        <v>11022</v>
      </c>
      <c r="I29" s="19"/>
    </row>
    <row r="30" spans="1:5" ht="36.75">
      <c r="A30" s="14" t="s">
        <v>6</v>
      </c>
      <c r="B30" s="8" t="s">
        <v>2</v>
      </c>
      <c r="C30" s="24">
        <v>8717</v>
      </c>
      <c r="D30" s="24">
        <v>7455</v>
      </c>
      <c r="E30" s="24">
        <v>7455</v>
      </c>
    </row>
    <row r="31" spans="1:5" ht="25.5">
      <c r="A31" s="14" t="s">
        <v>7</v>
      </c>
      <c r="B31" s="8" t="s">
        <v>2</v>
      </c>
      <c r="C31" s="23">
        <v>12000</v>
      </c>
      <c r="D31" s="24">
        <v>12000</v>
      </c>
      <c r="E31" s="9">
        <v>12000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8235</v>
      </c>
      <c r="D33" s="21">
        <v>6235</v>
      </c>
      <c r="E33" s="21">
        <v>6235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2020-11-20T06:42:22Z</dcterms:modified>
  <cp:category/>
  <cp:version/>
  <cp:contentType/>
  <cp:contentStatus/>
</cp:coreProperties>
</file>